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Zadanie" sheetId="1" r:id="rId1"/>
    <sheet name="Figury" sheetId="2" r:id="rId2"/>
  </sheets>
  <definedNames>
    <definedName name="_xlnm.Print_Titles" localSheetId="1">'Figury'!$8:$10</definedName>
    <definedName name="_xlnm.Print_Titles" localSheetId="0">'Zadanie'!$8:$10</definedName>
    <definedName name="Excel_BuiltIn__FilterDatabase">#REF!</definedName>
    <definedName name="fakt1R">#REF!</definedName>
    <definedName name="Excel_BuiltIn_Print_Area" localSheetId="0">'Zadanie'!$A:$O</definedName>
    <definedName name="Excel_BuiltIn_Print_Area" localSheetId="1">'Figury'!$A:$D</definedName>
  </definedNames>
  <calcPr fullCalcOnLoad="1"/>
</workbook>
</file>

<file path=xl/sharedStrings.xml><?xml version="1.0" encoding="utf-8"?>
<sst xmlns="http://schemas.openxmlformats.org/spreadsheetml/2006/main" count="414" uniqueCount="208">
  <si>
    <t xml:space="preserve">Odberateľ: Obec Hontianske Moravce </t>
  </si>
  <si>
    <t xml:space="preserve">Spracoval:                          </t>
  </si>
  <si>
    <t>V module</t>
  </si>
  <si>
    <t>Hlavička1</t>
  </si>
  <si>
    <t>Mena</t>
  </si>
  <si>
    <t>Hlavička2</t>
  </si>
  <si>
    <t>Obdobie</t>
  </si>
  <si>
    <t xml:space="preserve">Projektant: </t>
  </si>
  <si>
    <t xml:space="preserve">JKSO: </t>
  </si>
  <si>
    <t>Rozpočet</t>
  </si>
  <si>
    <t>Prehľad rozpočtových nákladov v</t>
  </si>
  <si>
    <t>EUR</t>
  </si>
  <si>
    <t xml:space="preserve">Dodávateľ: </t>
  </si>
  <si>
    <t xml:space="preserve">Dátum: 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</si>
  <si>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</si>
  <si>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</si>
  <si>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</si>
  <si>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</si>
  <si>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</si>
  <si>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</si>
  <si>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Stavba : Oprava pamätníka SNP-Hontianske Moravce</t>
  </si>
  <si>
    <t>VF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</si>
  <si>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</si>
  <si>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</si>
  <si>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</si>
  <si>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</si>
  <si>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</si>
  <si>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</si>
  <si>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</si>
  <si>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</si>
  <si>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</si>
  <si>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</si>
  <si>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</si>
  <si>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</si>
  <si>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>DPH</t>
  </si>
  <si>
    <t>Pozícia</t>
  </si>
  <si>
    <t>Vyňatý</t>
  </si>
  <si>
    <t>Vysoká sadzba</t>
  </si>
  <si>
    <t>Typ</t>
  </si>
  <si>
    <t>Nh</t>
  </si>
  <si>
    <t>X</t>
  </si>
  <si>
    <t>Y</t>
  </si>
  <si>
    <t>Klasifikácia</t>
  </si>
  <si>
    <t>Katalógové</t>
  </si>
  <si>
    <t>AC</t>
  </si>
  <si>
    <t>AD</t>
  </si>
  <si>
    <t>Jedn. cena</t>
  </si>
  <si>
    <t>Index JC</t>
  </si>
  <si>
    <t>Index mn.</t>
  </si>
  <si>
    <t>Zaradenie</t>
  </si>
  <si>
    <t>Lev0</t>
  </si>
  <si>
    <t>číslo</t>
  </si>
  <si>
    <t>cen.</t>
  </si>
  <si>
    <t>výkaz-výmer</t>
  </si>
  <si>
    <t>výmera</t>
  </si>
  <si>
    <t>jednotka</t>
  </si>
  <si>
    <t>cena</t>
  </si>
  <si>
    <t>a práce</t>
  </si>
  <si>
    <t>materiál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</si>
  <si>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</si>
  <si>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</si>
  <si>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</si>
  <si>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</si>
  <si>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</si>
  <si>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</si>
  <si>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</si>
  <si>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</si>
  <si>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ceny</t>
  </si>
  <si>
    <t>pre KL</t>
  </si>
  <si>
    <t>pozícia</t>
  </si>
  <si>
    <t>PRÁCE A DODÁVKY HSV</t>
  </si>
  <si>
    <t>1 - ZEMNE PRÁCE</t>
  </si>
  <si>
    <t>221</t>
  </si>
  <si>
    <t>11310-5113</t>
  </si>
  <si>
    <t>Rozobratie dlažby z lom. kameňa kladenými do cem. malty, s výpl. škáry malt. cem</t>
  </si>
  <si>
    <t>m2</t>
  </si>
  <si>
    <t xml:space="preserve">+                   </t>
  </si>
  <si>
    <t>E</t>
  </si>
  <si>
    <t>113105113</t>
  </si>
  <si>
    <t>45.11.11</t>
  </si>
  <si>
    <t>EK</t>
  </si>
  <si>
    <t>S</t>
  </si>
  <si>
    <t>4,6*2,6 =   11,960</t>
  </si>
  <si>
    <t>a</t>
  </si>
  <si>
    <t>272</t>
  </si>
  <si>
    <t>11310-6121R</t>
  </si>
  <si>
    <t>Rozobratie dlažby pre chodcov z betón. dlaždíc z velkých rozmerov</t>
  </si>
  <si>
    <t>113106121R</t>
  </si>
  <si>
    <t>9*1,5 =   13,500</t>
  </si>
  <si>
    <t>11320-1111</t>
  </si>
  <si>
    <t>Vytrhanie obrubníkov chodníkových ležatých</t>
  </si>
  <si>
    <t>m</t>
  </si>
  <si>
    <t>113201111</t>
  </si>
  <si>
    <t>4,6*2 =   9,200</t>
  </si>
  <si>
    <t>9*2 =   18,000</t>
  </si>
  <si>
    <t xml:space="preserve">1 - ZEMNE PRÁCE  spolu: </t>
  </si>
  <si>
    <t>2 - ZÁKLADY</t>
  </si>
  <si>
    <t>002</t>
  </si>
  <si>
    <t>21690-4111</t>
  </si>
  <si>
    <t>Očistenie  plôch tlakovou vodou</t>
  </si>
  <si>
    <t>216904111</t>
  </si>
  <si>
    <t>45.25.21</t>
  </si>
  <si>
    <t>0,75*3*3      "veľký pilier =   6,750</t>
  </si>
  <si>
    <t>0,6*3*0,9     "malý =   1,620</t>
  </si>
  <si>
    <t>0,75*0,75*0,5 "vrch =   0,281</t>
  </si>
  <si>
    <t>0,6*0,6*0,5 =   0,180</t>
  </si>
  <si>
    <t>1,5*0,5*2       "kamenná doska =   1,500</t>
  </si>
  <si>
    <t>(2*0,5+1,5)*0,2 =   0,500</t>
  </si>
  <si>
    <t>.</t>
  </si>
  <si>
    <t xml:space="preserve">2 - ZÁKLADY  spolu: </t>
  </si>
  <si>
    <t>3 - ZVISLÉ A KOMPLETNÉ KONŠTRUKCIE</t>
  </si>
  <si>
    <t>011</t>
  </si>
  <si>
    <t>31131-1951</t>
  </si>
  <si>
    <t>Nadzákladové múry obkladové z betónu tr. C25/30</t>
  </si>
  <si>
    <t>m3</t>
  </si>
  <si>
    <t>311311951</t>
  </si>
  <si>
    <t>45.25.32</t>
  </si>
  <si>
    <t>(1,2*2+4,6)*0,6*0,1  "boky a zadná časť pomníka -pribetónovanie =   0,420</t>
  </si>
  <si>
    <t>31135-1103</t>
  </si>
  <si>
    <t>Debnenie nadz. múrov nosných jednostr. preglejk. zhotovenie</t>
  </si>
  <si>
    <t>311351103</t>
  </si>
  <si>
    <t>(1,2*2+4,6)*0,6  " pre pribetonovanie stien pomníka =   4,200</t>
  </si>
  <si>
    <t>31135-1104</t>
  </si>
  <si>
    <t>Debnenie nadz. múrov nosných jednostr. preglejk. odstránenie</t>
  </si>
  <si>
    <t>311351104</t>
  </si>
  <si>
    <t xml:space="preserve">3 - ZVISLÉ A KOMPLETNÉ KONŠTRUKCIE  spolu: </t>
  </si>
  <si>
    <t>5 - KOMUNIKÁCIE</t>
  </si>
  <si>
    <t>56480-1111</t>
  </si>
  <si>
    <t>Podklad zo štrkodrte hr. 30 mm</t>
  </si>
  <si>
    <t>564801111</t>
  </si>
  <si>
    <t>45.23.11</t>
  </si>
  <si>
    <t>25,46 =   25,460</t>
  </si>
  <si>
    <t>56483-1111</t>
  </si>
  <si>
    <t>Podklad zo štrkodrte hr. 100 mm</t>
  </si>
  <si>
    <t>564831111</t>
  </si>
  <si>
    <t>59621-1130</t>
  </si>
  <si>
    <t>Kladenie zámkovej dlažby pre chodcov hr. 60 mm sk. C do 50 m2</t>
  </si>
  <si>
    <t>596211130</t>
  </si>
  <si>
    <t>45.23.12</t>
  </si>
  <si>
    <t>MAT</t>
  </si>
  <si>
    <t>5924G0163R</t>
  </si>
  <si>
    <t>Dlažba  Zámková CUBE AQUAFLAIR  40X20X6 cm Grafitový čadič</t>
  </si>
  <si>
    <t>D</t>
  </si>
  <si>
    <t xml:space="preserve">  .  .  </t>
  </si>
  <si>
    <t xml:space="preserve">                    </t>
  </si>
  <si>
    <t>EZ</t>
  </si>
  <si>
    <t xml:space="preserve">5 - KOMUNIKÁCIE  spolu: </t>
  </si>
  <si>
    <t>9 - OSTATNÉ KONŠTRUKCIE A PRÁCE</t>
  </si>
  <si>
    <t>91746-1111</t>
  </si>
  <si>
    <t>Osad. chodník. obrubníka kamen. stojatého s oporou do lôžka z betónu tr. C 12/15</t>
  </si>
  <si>
    <t>917461111</t>
  </si>
  <si>
    <t>27,2 =   27,200</t>
  </si>
  <si>
    <t>2,6*2 =   5,200</t>
  </si>
  <si>
    <t>59217A109R</t>
  </si>
  <si>
    <t>Obrubník bez skosenia  1000/80/250mm  Palisádový  grafit</t>
  </si>
  <si>
    <t>kus</t>
  </si>
  <si>
    <t>32,4*1,05 =   34,020</t>
  </si>
  <si>
    <t>91810-1111</t>
  </si>
  <si>
    <t>Lôžko pod obrubníky, krajníky, obruby z betónu tr. C 12/15</t>
  </si>
  <si>
    <t>918101111</t>
  </si>
  <si>
    <t>013</t>
  </si>
  <si>
    <t>96504-2141</t>
  </si>
  <si>
    <t>Búr. podkl. betón alebo liat. asfalt hr. do 10 cm nad 4 m2</t>
  </si>
  <si>
    <t>965042141</t>
  </si>
  <si>
    <t>4,6*2,6*0,1 =   1,196</t>
  </si>
  <si>
    <t>97902-4441</t>
  </si>
  <si>
    <t>Očistenie vybúraných obrubníkov a krajníkov</t>
  </si>
  <si>
    <t>979024441</t>
  </si>
  <si>
    <t>97908-4216</t>
  </si>
  <si>
    <t>Vodorovná doprava vybúraných hmôt po suchu do 5 km</t>
  </si>
  <si>
    <t>t</t>
  </si>
  <si>
    <t>979084216</t>
  </si>
  <si>
    <t>312</t>
  </si>
  <si>
    <t>97908-4413</t>
  </si>
  <si>
    <t>Vodorovná doprava vybúraných hmôt do 1 km</t>
  </si>
  <si>
    <t>979084413</t>
  </si>
  <si>
    <t>17,759*7 =   124,313</t>
  </si>
  <si>
    <t>97908-6213</t>
  </si>
  <si>
    <t>Nakladanie vybúraných hmôt</t>
  </si>
  <si>
    <t>979086213</t>
  </si>
  <si>
    <t>97913-1410</t>
  </si>
  <si>
    <t>Poplatok za ulož.a znešk.stav.sute na urč.sklád. -z demol.vozoviek "O"-ost.odpad</t>
  </si>
  <si>
    <t>979131410</t>
  </si>
  <si>
    <t>99822-3011</t>
  </si>
  <si>
    <t>Presun hmôt pre pozemné komunikácie, kryt dláždený</t>
  </si>
  <si>
    <t>998223011</t>
  </si>
  <si>
    <t>000</t>
  </si>
  <si>
    <t>99999-0003</t>
  </si>
  <si>
    <t>Konštrukcie a práce HSV, HZS T3</t>
  </si>
  <si>
    <t>hod</t>
  </si>
  <si>
    <t>999990003</t>
  </si>
  <si>
    <t>45.45.13</t>
  </si>
  <si>
    <t>10   "osadenie kotvičiek pre pribetonivanie =   10,000</t>
  </si>
  <si>
    <t>20   "dorezávanie dlažby =   20,000</t>
  </si>
  <si>
    <t>999990100</t>
  </si>
  <si>
    <t>Ostatný materiál</t>
  </si>
  <si>
    <t>70  "dodávka kotvičiek =   70,000</t>
  </si>
  <si>
    <t xml:space="preserve">9 - OSTATNÉ KONŠTRUKCIE A PRÁCE  spolu: </t>
  </si>
  <si>
    <t xml:space="preserve">PRÁCE A DODÁVKY HSV  spolu: </t>
  </si>
  <si>
    <t>Za rozpočet celkom</t>
  </si>
  <si>
    <t>Spracoval: Rudolf Neshoda</t>
  </si>
  <si>
    <t>Dátum: 15.03.2020</t>
  </si>
  <si>
    <t>Rudolf Neshoda - ERNEST, s.r.o.</t>
  </si>
  <si>
    <t>Názov figúry</t>
  </si>
  <si>
    <t>Popis figúry</t>
  </si>
  <si>
    <t>Aritmetický výraz</t>
  </si>
  <si>
    <t>Hodnota</t>
  </si>
  <si>
    <t>Figura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</si>
</sst>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&quot; Sk&quot;;[RED]\-#,##0&quot; Sk&quot;"/>
    <numFmt numFmtId="166" formatCode="_-* #,##0&quot; Sk&quot;_-;\-* #,##0&quot; Sk&quot;_-;_-* &quot;- Sk&quot;_-;_-@_-"/>
    <numFmt numFmtId="167" formatCode="@"/>
    <numFmt numFmtId="168" formatCode="#,##0.000"/>
    <numFmt numFmtId="169" formatCode="#,##0.00"/>
    <numFmt numFmtId="170" formatCode="#,##0.00000"/>
    <numFmt numFmtId="171" formatCode="0.000"/>
  </numFmts>
  <fonts count="14">
    <font>
      <sz val="10"/>
      <name val="Arial"/>
      <family val="0"/>
    </font>
    <font>
      <b/>
      <sz val="7"/>
      <name val="Letter Gothic CE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b/>
      <sz val="11"/>
      <color indexed="8"/>
      <name val="Calibri"/>
      <family val="0"/>
    </font>
    <font>
      <sz val="10"/>
      <name val="Arial CE"/>
      <family val="0"/>
    </font>
    <font>
      <b/>
      <sz val="18"/>
      <color indexed="62"/>
      <name val="Cambria"/>
      <family val="0"/>
    </font>
    <font>
      <sz val="11"/>
      <color indexed="10"/>
      <name val="Calibri"/>
      <family val="0"/>
    </font>
    <font>
      <sz val="8"/>
      <name val="Arial Narrow"/>
      <family val="0"/>
    </font>
    <font>
      <b/>
      <sz val="8"/>
      <name val="Arial Narrow"/>
      <family val="0"/>
    </font>
    <font>
      <sz val="8"/>
      <color indexed="9"/>
      <name val="Arial Narrow"/>
      <family val="0"/>
    </font>
    <font>
      <b/>
      <sz val="8"/>
      <color indexed="9"/>
      <name val="Arial Narrow"/>
      <family val="0"/>
    </font>
    <font>
      <b/>
      <sz val="10"/>
      <name val="Arial Narrow"/>
      <family val="0"/>
    </font>
    <font>
      <sz val="8"/>
      <color indexed="12"/>
      <name val="Arial Narrow"/>
      <family val="0"/>
    </font>
  </fonts>
  <fills count="1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5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1">
      <alignment vertical="center"/>
      <protection/>
    </xf>
    <xf numFmtId="164" fontId="0" fillId="0" borderId="0" applyFill="0" applyBorder="0">
      <alignment vertical="center"/>
      <protection/>
    </xf>
    <xf numFmtId="165" fontId="1" fillId="0" borderId="1">
      <alignment/>
      <protection/>
    </xf>
    <xf numFmtId="164" fontId="0" fillId="0" borderId="1" applyFill="0">
      <alignment/>
      <protection/>
    </xf>
    <xf numFmtId="166" fontId="0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3" borderId="0" applyNumberFormat="0" applyBorder="0" applyAlignment="0" applyProtection="0"/>
    <xf numFmtId="164" fontId="4" fillId="0" borderId="2" applyNumberFormat="0" applyFill="0" applyAlignment="0" applyProtection="0"/>
    <xf numFmtId="164" fontId="5" fillId="0" borderId="0">
      <alignment/>
      <protection/>
    </xf>
    <xf numFmtId="164" fontId="5" fillId="0" borderId="0">
      <alignment/>
      <protection/>
    </xf>
    <xf numFmtId="164" fontId="6" fillId="0" borderId="0" applyNumberFormat="0" applyFill="0" applyBorder="0" applyAlignment="0" applyProtection="0"/>
    <xf numFmtId="164" fontId="1" fillId="0" borderId="0" applyBorder="0">
      <alignment vertical="center"/>
      <protection/>
    </xf>
    <xf numFmtId="164" fontId="7" fillId="0" borderId="0" applyNumberFormat="0" applyFill="0" applyBorder="0" applyAlignment="0" applyProtection="0"/>
    <xf numFmtId="164" fontId="1" fillId="0" borderId="3">
      <alignment vertical="center"/>
      <protection/>
    </xf>
  </cellStyleXfs>
  <cellXfs count="72">
    <xf numFmtId="164" fontId="0" fillId="0" borderId="0" xfId="0" applyAlignment="1">
      <alignment/>
    </xf>
    <xf numFmtId="164" fontId="8" fillId="0" borderId="0" xfId="0" applyFont="1" applyAlignment="1" applyProtection="1">
      <alignment horizontal="right" vertical="top"/>
      <protection/>
    </xf>
    <xf numFmtId="167" fontId="8" fillId="0" borderId="0" xfId="0" applyNumberFormat="1" applyFont="1" applyAlignment="1" applyProtection="1">
      <alignment horizontal="center" vertical="top"/>
      <protection/>
    </xf>
    <xf numFmtId="167" fontId="8" fillId="0" borderId="0" xfId="0" applyNumberFormat="1" applyFont="1" applyAlignment="1" applyProtection="1">
      <alignment vertical="top"/>
      <protection/>
    </xf>
    <xf numFmtId="167" fontId="8" fillId="0" borderId="0" xfId="0" applyNumberFormat="1" applyFont="1" applyAlignment="1" applyProtection="1">
      <alignment horizontal="left" vertical="top" wrapText="1"/>
      <protection/>
    </xf>
    <xf numFmtId="168" fontId="8" fillId="0" borderId="0" xfId="0" applyNumberFormat="1" applyFont="1" applyAlignment="1" applyProtection="1">
      <alignment vertical="top"/>
      <protection/>
    </xf>
    <xf numFmtId="164" fontId="8" fillId="0" borderId="0" xfId="0" applyFont="1" applyAlignment="1" applyProtection="1">
      <alignment vertical="top"/>
      <protection/>
    </xf>
    <xf numFmtId="169" fontId="8" fillId="0" borderId="0" xfId="0" applyNumberFormat="1" applyFont="1" applyAlignment="1" applyProtection="1">
      <alignment vertical="top"/>
      <protection/>
    </xf>
    <xf numFmtId="170" fontId="8" fillId="0" borderId="0" xfId="0" applyNumberFormat="1" applyFont="1" applyAlignment="1" applyProtection="1">
      <alignment vertical="top"/>
      <protection/>
    </xf>
    <xf numFmtId="164" fontId="8" fillId="0" borderId="0" xfId="0" applyFont="1" applyAlignment="1" applyProtection="1">
      <alignment horizontal="center" vertical="top"/>
      <protection/>
    </xf>
    <xf numFmtId="171" fontId="8" fillId="0" borderId="0" xfId="0" applyNumberFormat="1" applyFont="1" applyAlignment="1" applyProtection="1">
      <alignment vertical="top"/>
      <protection/>
    </xf>
    <xf numFmtId="164" fontId="8" fillId="0" borderId="0" xfId="0" applyFont="1" applyAlignment="1" applyProtection="1">
      <alignment/>
      <protection/>
    </xf>
    <xf numFmtId="164" fontId="9" fillId="0" borderId="0" xfId="0" applyFont="1" applyAlignment="1" applyProtection="1">
      <alignment/>
      <protection/>
    </xf>
    <xf numFmtId="169" fontId="8" fillId="0" borderId="0" xfId="0" applyNumberFormat="1" applyFont="1" applyAlignment="1" applyProtection="1">
      <alignment/>
      <protection/>
    </xf>
    <xf numFmtId="170" fontId="8" fillId="0" borderId="0" xfId="0" applyNumberFormat="1" applyFont="1" applyAlignment="1" applyProtection="1">
      <alignment/>
      <protection/>
    </xf>
    <xf numFmtId="168" fontId="8" fillId="0" borderId="0" xfId="0" applyNumberFormat="1" applyFont="1" applyAlignment="1" applyProtection="1">
      <alignment/>
      <protection/>
    </xf>
    <xf numFmtId="164" fontId="10" fillId="0" borderId="0" xfId="45" applyFont="1">
      <alignment/>
      <protection/>
    </xf>
    <xf numFmtId="167" fontId="10" fillId="0" borderId="0" xfId="45" applyNumberFormat="1" applyFont="1">
      <alignment/>
      <protection/>
    </xf>
    <xf numFmtId="167" fontId="8" fillId="0" borderId="0" xfId="0" applyNumberFormat="1" applyFont="1" applyAlignment="1" applyProtection="1">
      <alignment/>
      <protection/>
    </xf>
    <xf numFmtId="164" fontId="11" fillId="0" borderId="0" xfId="45" applyFont="1">
      <alignment/>
      <protection/>
    </xf>
    <xf numFmtId="167" fontId="11" fillId="0" borderId="0" xfId="45" applyNumberFormat="1" applyFont="1">
      <alignment/>
      <protection/>
    </xf>
    <xf numFmtId="167" fontId="8" fillId="0" borderId="0" xfId="0" applyNumberFormat="1" applyFont="1" applyAlignment="1" applyProtection="1">
      <alignment horizontal="center"/>
      <protection/>
    </xf>
    <xf numFmtId="167" fontId="8" fillId="0" borderId="0" xfId="0" applyNumberFormat="1" applyFont="1" applyAlignment="1" applyProtection="1">
      <alignment/>
      <protection/>
    </xf>
    <xf numFmtId="164" fontId="12" fillId="0" borderId="0" xfId="0" applyFont="1" applyAlignment="1" applyProtection="1">
      <alignment/>
      <protection/>
    </xf>
    <xf numFmtId="164" fontId="8" fillId="0" borderId="4" xfId="0" applyFont="1" applyBorder="1" applyAlignment="1" applyProtection="1">
      <alignment horizontal="center"/>
      <protection/>
    </xf>
    <xf numFmtId="164" fontId="8" fillId="0" borderId="5" xfId="0" applyFont="1" applyBorder="1" applyAlignment="1" applyProtection="1">
      <alignment horizontal="center"/>
      <protection/>
    </xf>
    <xf numFmtId="164" fontId="8" fillId="0" borderId="6" xfId="0" applyFont="1" applyBorder="1" applyAlignment="1" applyProtection="1">
      <alignment horizontal="center"/>
      <protection/>
    </xf>
    <xf numFmtId="164" fontId="8" fillId="0" borderId="7" xfId="0" applyNumberFormat="1" applyFont="1" applyBorder="1" applyAlignment="1" applyProtection="1">
      <alignment horizontal="center"/>
      <protection/>
    </xf>
    <xf numFmtId="164" fontId="8" fillId="0" borderId="4" xfId="0" applyNumberFormat="1" applyFont="1" applyBorder="1" applyAlignment="1" applyProtection="1">
      <alignment horizontal="center"/>
      <protection/>
    </xf>
    <xf numFmtId="164" fontId="13" fillId="0" borderId="7" xfId="0" applyFont="1" applyBorder="1" applyAlignment="1" applyProtection="1">
      <alignment horizontal="center"/>
      <protection locked="0"/>
    </xf>
    <xf numFmtId="164" fontId="13" fillId="0" borderId="4" xfId="0" applyFont="1" applyBorder="1" applyAlignment="1" applyProtection="1">
      <alignment horizontal="center"/>
      <protection locked="0"/>
    </xf>
    <xf numFmtId="164" fontId="8" fillId="0" borderId="4" xfId="0" applyFont="1" applyBorder="1" applyAlignment="1" applyProtection="1">
      <alignment horizontal="center"/>
      <protection locked="0"/>
    </xf>
    <xf numFmtId="167" fontId="8" fillId="0" borderId="4" xfId="0" applyNumberFormat="1" applyFont="1" applyBorder="1" applyAlignment="1" applyProtection="1">
      <alignment horizontal="left"/>
      <protection/>
    </xf>
    <xf numFmtId="164" fontId="8" fillId="0" borderId="4" xfId="0" applyFont="1" applyBorder="1" applyAlignment="1" applyProtection="1">
      <alignment horizontal="right"/>
      <protection/>
    </xf>
    <xf numFmtId="164" fontId="8" fillId="0" borderId="8" xfId="0" applyFont="1" applyBorder="1" applyAlignment="1" applyProtection="1">
      <alignment horizontal="center"/>
      <protection/>
    </xf>
    <xf numFmtId="164" fontId="8" fillId="0" borderId="8" xfId="0" applyFont="1" applyBorder="1" applyAlignment="1" applyProtection="1">
      <alignment horizontal="center" vertical="center"/>
      <protection/>
    </xf>
    <xf numFmtId="164" fontId="8" fillId="0" borderId="9" xfId="0" applyFont="1" applyBorder="1" applyAlignment="1" applyProtection="1">
      <alignment horizontal="center"/>
      <protection/>
    </xf>
    <xf numFmtId="164" fontId="8" fillId="0" borderId="9" xfId="0" applyNumberFormat="1" applyFont="1" applyBorder="1" applyAlignment="1" applyProtection="1">
      <alignment horizontal="center"/>
      <protection/>
    </xf>
    <xf numFmtId="164" fontId="8" fillId="0" borderId="8" xfId="0" applyNumberFormat="1" applyFont="1" applyBorder="1" applyAlignment="1" applyProtection="1">
      <alignment horizontal="center"/>
      <protection/>
    </xf>
    <xf numFmtId="164" fontId="13" fillId="0" borderId="9" xfId="0" applyFont="1" applyBorder="1" applyAlignment="1" applyProtection="1">
      <alignment horizontal="center"/>
      <protection locked="0"/>
    </xf>
    <xf numFmtId="164" fontId="13" fillId="0" borderId="8" xfId="0" applyFont="1" applyBorder="1" applyAlignment="1" applyProtection="1">
      <alignment horizontal="center"/>
      <protection locked="0"/>
    </xf>
    <xf numFmtId="164" fontId="8" fillId="0" borderId="8" xfId="0" applyFont="1" applyBorder="1" applyAlignment="1" applyProtection="1">
      <alignment horizontal="center"/>
      <protection locked="0"/>
    </xf>
    <xf numFmtId="168" fontId="8" fillId="0" borderId="8" xfId="0" applyNumberFormat="1" applyFont="1" applyBorder="1" applyAlignment="1" applyProtection="1">
      <alignment/>
      <protection/>
    </xf>
    <xf numFmtId="164" fontId="8" fillId="0" borderId="8" xfId="0" applyFont="1" applyBorder="1" applyAlignment="1" applyProtection="1">
      <alignment/>
      <protection/>
    </xf>
    <xf numFmtId="167" fontId="8" fillId="0" borderId="8" xfId="0" applyNumberFormat="1" applyFont="1" applyBorder="1" applyAlignment="1" applyProtection="1">
      <alignment horizontal="left"/>
      <protection/>
    </xf>
    <xf numFmtId="164" fontId="8" fillId="0" borderId="8" xfId="0" applyFont="1" applyBorder="1" applyAlignment="1" applyProtection="1">
      <alignment horizontal="right"/>
      <protection/>
    </xf>
    <xf numFmtId="167" fontId="9" fillId="0" borderId="0" xfId="0" applyNumberFormat="1" applyFont="1" applyAlignment="1" applyProtection="1">
      <alignment vertical="top"/>
      <protection/>
    </xf>
    <xf numFmtId="167" fontId="13" fillId="0" borderId="0" xfId="0" applyNumberFormat="1" applyFont="1" applyAlignment="1" applyProtection="1">
      <alignment horizontal="left" vertical="top" wrapText="1"/>
      <protection/>
    </xf>
    <xf numFmtId="168" fontId="13" fillId="0" borderId="0" xfId="0" applyNumberFormat="1" applyFont="1" applyAlignment="1" applyProtection="1">
      <alignment vertical="top"/>
      <protection/>
    </xf>
    <xf numFmtId="164" fontId="13" fillId="0" borderId="0" xfId="0" applyFont="1" applyAlignment="1" applyProtection="1">
      <alignment vertical="top"/>
      <protection/>
    </xf>
    <xf numFmtId="169" fontId="13" fillId="0" borderId="0" xfId="0" applyNumberFormat="1" applyFont="1" applyAlignment="1" applyProtection="1">
      <alignment vertical="top"/>
      <protection/>
    </xf>
    <xf numFmtId="170" fontId="13" fillId="0" borderId="0" xfId="0" applyNumberFormat="1" applyFont="1" applyAlignment="1" applyProtection="1">
      <alignment vertical="top"/>
      <protection/>
    </xf>
    <xf numFmtId="164" fontId="13" fillId="0" borderId="0" xfId="0" applyFont="1" applyAlignment="1" applyProtection="1">
      <alignment horizontal="center" vertical="top"/>
      <protection/>
    </xf>
    <xf numFmtId="171" fontId="13" fillId="0" borderId="0" xfId="0" applyNumberFormat="1" applyFont="1" applyAlignment="1" applyProtection="1">
      <alignment vertical="top"/>
      <protection/>
    </xf>
    <xf numFmtId="167" fontId="8" fillId="0" borderId="0" xfId="0" applyNumberFormat="1" applyFont="1" applyAlignment="1" applyProtection="1">
      <alignment horizontal="right" vertical="top" wrapText="1"/>
      <protection/>
    </xf>
    <xf numFmtId="169" fontId="9" fillId="0" borderId="0" xfId="0" applyNumberFormat="1" applyFont="1" applyAlignment="1" applyProtection="1">
      <alignment vertical="top"/>
      <protection/>
    </xf>
    <xf numFmtId="170" fontId="9" fillId="0" borderId="0" xfId="0" applyNumberFormat="1" applyFont="1" applyAlignment="1" applyProtection="1">
      <alignment vertical="top"/>
      <protection/>
    </xf>
    <xf numFmtId="168" fontId="9" fillId="0" borderId="0" xfId="0" applyNumberFormat="1" applyFont="1" applyAlignment="1" applyProtection="1">
      <alignment vertical="top"/>
      <protection/>
    </xf>
    <xf numFmtId="167" fontId="9" fillId="0" borderId="0" xfId="0" applyNumberFormat="1" applyFont="1" applyAlignment="1" applyProtection="1">
      <alignment horizontal="left" vertical="top" wrapText="1"/>
      <protection/>
    </xf>
    <xf numFmtId="167" fontId="8" fillId="0" borderId="0" xfId="0" applyNumberFormat="1" applyFont="1" applyAlignment="1" applyProtection="1">
      <alignment horizontal="left"/>
      <protection locked="0"/>
    </xf>
    <xf numFmtId="168" fontId="8" fillId="0" borderId="0" xfId="0" applyNumberFormat="1" applyFont="1" applyAlignment="1" applyProtection="1">
      <alignment horizontal="right"/>
      <protection locked="0"/>
    </xf>
    <xf numFmtId="164" fontId="9" fillId="0" borderId="0" xfId="0" applyFont="1" applyAlignment="1" applyProtection="1">
      <alignment/>
      <protection locked="0"/>
    </xf>
    <xf numFmtId="164" fontId="8" fillId="0" borderId="0" xfId="0" applyFont="1" applyAlignment="1" applyProtection="1">
      <alignment/>
      <protection locked="0"/>
    </xf>
    <xf numFmtId="164" fontId="9" fillId="0" borderId="0" xfId="0" applyFont="1" applyAlignment="1" applyProtection="1">
      <alignment horizontal="right"/>
      <protection locked="0"/>
    </xf>
    <xf numFmtId="167" fontId="8" fillId="0" borderId="0" xfId="0" applyNumberFormat="1" applyFont="1" applyAlignment="1" applyProtection="1">
      <alignment horizontal="center"/>
      <protection locked="0"/>
    </xf>
    <xf numFmtId="167" fontId="8" fillId="0" borderId="0" xfId="0" applyNumberFormat="1" applyFont="1" applyAlignment="1" applyProtection="1">
      <alignment/>
      <protection locked="0"/>
    </xf>
    <xf numFmtId="168" fontId="8" fillId="0" borderId="0" xfId="0" applyNumberFormat="1" applyFont="1" applyAlignment="1" applyProtection="1">
      <alignment/>
      <protection locked="0"/>
    </xf>
    <xf numFmtId="164" fontId="8" fillId="0" borderId="4" xfId="0" applyFont="1" applyBorder="1" applyAlignment="1" applyProtection="1">
      <alignment horizontal="left"/>
      <protection locked="0"/>
    </xf>
    <xf numFmtId="164" fontId="8" fillId="0" borderId="7" xfId="0" applyNumberFormat="1" applyFont="1" applyBorder="1" applyAlignment="1" applyProtection="1">
      <alignment horizontal="center"/>
      <protection locked="0"/>
    </xf>
    <xf numFmtId="164" fontId="8" fillId="0" borderId="8" xfId="0" applyFont="1" applyBorder="1" applyAlignment="1" applyProtection="1">
      <alignment horizontal="left"/>
      <protection locked="0"/>
    </xf>
    <xf numFmtId="164" fontId="8" fillId="0" borderId="8" xfId="0" applyFont="1" applyBorder="1" applyAlignment="1" applyProtection="1">
      <alignment horizontal="left" vertical="center"/>
      <protection locked="0"/>
    </xf>
    <xf numFmtId="164" fontId="8" fillId="0" borderId="9" xfId="0" applyNumberFormat="1" applyFont="1" applyBorder="1" applyAlignment="1" applyProtection="1">
      <alignment horizontal="center"/>
      <protection locked="0"/>
    </xf>
  </cellXfs>
  <cellStyles count="3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1 000 Sk" xfId="20"/>
    <cellStyle name="1 000,-  Sk" xfId="21"/>
    <cellStyle name="1 000,- Kč" xfId="22"/>
    <cellStyle name="1 000,- Sk" xfId="23"/>
    <cellStyle name="1000 Sk_fakturuj99" xfId="24"/>
    <cellStyle name="20 % – Zvýraznění1" xfId="25"/>
    <cellStyle name="20 % – Zvýraznění2" xfId="26"/>
    <cellStyle name="20 % – Zvýraznění3" xfId="27"/>
    <cellStyle name="20 % – Zvýraznění4" xfId="28"/>
    <cellStyle name="20 % – Zvýraznění5" xfId="29"/>
    <cellStyle name="20 % – Zvýraznění6" xfId="30"/>
    <cellStyle name="40 % – Zvýraznění1" xfId="31"/>
    <cellStyle name="40 % – Zvýraznění2" xfId="32"/>
    <cellStyle name="40 % – Zvýraznění3" xfId="33"/>
    <cellStyle name="40 % – Zvýraznění4" xfId="34"/>
    <cellStyle name="40 % – Zvýraznění5" xfId="35"/>
    <cellStyle name="40 % – Zvýraznění6" xfId="36"/>
    <cellStyle name="60 % – Zvýraznění1" xfId="37"/>
    <cellStyle name="60 % – Zvýraznění2" xfId="38"/>
    <cellStyle name="60 % – Zvýraznění3" xfId="39"/>
    <cellStyle name="60 % – Zvýraznění4" xfId="40"/>
    <cellStyle name="60 % – Zvýraznění5" xfId="41"/>
    <cellStyle name="60 % – Zvýraznění6" xfId="42"/>
    <cellStyle name="Celkem" xfId="43"/>
    <cellStyle name="data" xfId="44"/>
    <cellStyle name="normálne_KLs" xfId="45"/>
    <cellStyle name="Název" xfId="46"/>
    <cellStyle name="TEXT 1" xfId="47"/>
    <cellStyle name="Text upozornění" xfId="48"/>
    <cellStyle name="TEXT1" xfId="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0C0C0"/>
      <rgbColor rgb="00996666"/>
      <rgbColor rgb="009999FF"/>
      <rgbColor rgb="00993366"/>
      <rgbColor rgb="00FFFFC0"/>
      <rgbColor rgb="00CCFFFF"/>
      <rgbColor rgb="00660066"/>
      <rgbColor rgb="00FF8080"/>
      <rgbColor rgb="000066CC"/>
      <rgbColor rgb="00A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CCC"/>
      <rgbColor rgb="00FFCC99"/>
      <rgbColor rgb="003333CC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76"/>
  <sheetViews>
    <sheetView showGridLines="0" tabSelected="1" workbookViewId="0" topLeftCell="A1">
      <selection activeCell="A1" sqref="A1"/>
    </sheetView>
  </sheetViews>
  <sheetFormatPr defaultColWidth="8.00390625" defaultRowHeight="12.75"/>
  <cols>
    <col min="1" max="1" width="6.7109375" style="1" customWidth="1"/>
    <col min="2" max="2" width="3.7109375" style="2" customWidth="1"/>
    <col min="3" max="3" width="13.00390625" style="3" customWidth="1"/>
    <col min="4" max="4" width="35.7109375" style="4" customWidth="1"/>
    <col min="5" max="5" width="10.7109375" style="5" customWidth="1"/>
    <col min="6" max="6" width="5.28125" style="6" customWidth="1"/>
    <col min="7" max="7" width="8.7109375" style="7" customWidth="1"/>
    <col min="8" max="9" width="9.7109375" style="7" hidden="1" customWidth="1"/>
    <col min="10" max="10" width="9.7109375" style="7" customWidth="1"/>
    <col min="11" max="11" width="7.421875" style="8" hidden="1" customWidth="1"/>
    <col min="12" max="12" width="8.28125" style="8" hidden="1" customWidth="1"/>
    <col min="13" max="13" width="9.140625" style="5" hidden="1" customWidth="1"/>
    <col min="14" max="14" width="7.00390625" style="5" hidden="1" customWidth="1"/>
    <col min="15" max="15" width="3.57421875" style="6" customWidth="1"/>
    <col min="16" max="16" width="12.7109375" style="6" hidden="1" customWidth="1"/>
    <col min="17" max="19" width="13.28125" style="5" hidden="1" customWidth="1"/>
    <col min="20" max="20" width="10.57421875" style="9" hidden="1" customWidth="1"/>
    <col min="21" max="21" width="10.28125" style="9" hidden="1" customWidth="1"/>
    <col min="22" max="22" width="5.7109375" style="9" hidden="1" customWidth="1"/>
    <col min="23" max="23" width="9.140625" style="10" hidden="1" customWidth="1"/>
    <col min="24" max="25" width="5.7109375" style="6" hidden="1" customWidth="1"/>
    <col min="26" max="26" width="7.57421875" style="6" hidden="1" customWidth="1"/>
    <col min="27" max="27" width="24.8515625" style="6" hidden="1" customWidth="1"/>
    <col min="28" max="28" width="4.28125" style="6" hidden="1" customWidth="1"/>
    <col min="29" max="29" width="8.28125" style="6" hidden="1" customWidth="1"/>
    <col min="30" max="30" width="8.7109375" style="6" hidden="1" customWidth="1"/>
    <col min="31" max="34" width="9.140625" style="6" hidden="1" customWidth="1"/>
    <col min="35" max="35" width="9.140625" style="11" customWidth="1"/>
    <col min="36" max="37" width="9.00390625" style="11" hidden="1" customWidth="1"/>
    <col min="38" max="16384" width="9.140625" style="11" customWidth="1"/>
  </cols>
  <sheetData>
    <row r="1" spans="1:30" s="11" customFormat="1" ht="12.75">
      <c r="A1" s="12" t="s">
        <v>0</v>
      </c>
      <c r="E1" s="12" t="s">
        <v>1</v>
      </c>
      <c r="G1" s="13"/>
      <c r="J1" s="13"/>
      <c r="K1" s="14"/>
      <c r="Q1" s="15"/>
      <c r="R1" s="15"/>
      <c r="S1" s="15"/>
      <c r="Z1" s="16" t="s">
        <v>2</v>
      </c>
      <c r="AA1" s="17" t="s">
        <v>3</v>
      </c>
      <c r="AB1" s="16" t="s">
        <v>4</v>
      </c>
      <c r="AC1" s="16" t="s">
        <v>5</v>
      </c>
      <c r="AD1" s="16" t="s">
        <v>6</v>
      </c>
    </row>
    <row r="2" spans="1:30" s="11" customFormat="1" ht="12.75">
      <c r="A2" s="12" t="s">
        <v>7</v>
      </c>
      <c r="E2" s="12" t="s">
        <v>8</v>
      </c>
      <c r="G2" s="13"/>
      <c r="H2" s="18"/>
      <c r="J2" s="13"/>
      <c r="K2" s="14"/>
      <c r="Q2" s="15"/>
      <c r="R2" s="15"/>
      <c r="S2" s="15"/>
      <c r="Z2" s="16" t="s">
        <v>9</v>
      </c>
      <c r="AA2" s="19" t="s">
        <v>10</v>
      </c>
      <c r="AB2" s="19" t="s">
        <v>11</v>
      </c>
      <c r="AC2" s="19"/>
      <c r="AD2" s="20"/>
    </row>
    <row r="3" spans="1:30" s="11" customFormat="1" ht="12.75">
      <c r="A3" s="12" t="s">
        <v>12</v>
      </c>
      <c r="E3" s="12" t="s">
        <v>13</v>
      </c>
      <c r="G3" s="13"/>
      <c r="J3" s="13"/>
      <c r="K3" s="14"/>
      <c r="Q3" s="15"/>
      <c r="R3" s="15"/>
      <c r="S3" s="15"/>
      <c r="Z3" s="16" t="s">
        <v>14</v>
      </c>
      <c r="AA3" s="19" t="s">
        <v>15</v>
      </c>
      <c r="AB3" s="19" t="s">
        <v>11</v>
      </c>
      <c r="AC3" s="19" t="s">
        <v>16</v>
      </c>
      <c r="AD3" s="20" t="s">
        <v>17</v>
      </c>
    </row>
    <row r="4" spans="17:30" s="11" customFormat="1" ht="12.75">
      <c r="Q4" s="15"/>
      <c r="R4" s="15"/>
      <c r="S4" s="15"/>
      <c r="Z4" s="16" t="s">
        <v>18</v>
      </c>
      <c r="AA4" s="19" t="s">
        <v>19</v>
      </c>
      <c r="AB4" s="19" t="s">
        <v>11</v>
      </c>
      <c r="AC4" s="19"/>
      <c r="AD4" s="20"/>
    </row>
    <row r="5" spans="1:30" s="11" customFormat="1" ht="12.75">
      <c r="A5" s="12" t="s">
        <v>20</v>
      </c>
      <c r="Q5" s="15"/>
      <c r="R5" s="15"/>
      <c r="S5" s="15"/>
      <c r="Z5" s="16" t="s">
        <v>21</v>
      </c>
      <c r="AA5" s="19" t="s">
        <v>15</v>
      </c>
      <c r="AB5" s="19" t="s">
        <v>11</v>
      </c>
      <c r="AC5" s="19" t="s">
        <v>16</v>
      </c>
      <c r="AD5" s="20" t="s">
        <v>17</v>
      </c>
    </row>
    <row r="6" spans="1:19" s="11" customFormat="1" ht="12.75">
      <c r="A6" s="12"/>
      <c r="Q6" s="15"/>
      <c r="R6" s="15"/>
      <c r="S6" s="15"/>
    </row>
    <row r="7" spans="1:19" s="11" customFormat="1" ht="12.75">
      <c r="A7" s="12"/>
      <c r="Q7" s="15"/>
      <c r="R7" s="15"/>
      <c r="S7" s="15"/>
    </row>
    <row r="8" spans="2:19" s="11" customFormat="1" ht="13.5">
      <c r="B8" s="21"/>
      <c r="C8" s="22"/>
      <c r="D8" s="23">
        <f>CONCATENATE(AA2," ",AB2," ",AC2," ",AD2)</f>
        <v>0</v>
      </c>
      <c r="E8" s="15"/>
      <c r="G8" s="13"/>
      <c r="H8" s="13"/>
      <c r="I8" s="13"/>
      <c r="J8" s="13"/>
      <c r="K8" s="14"/>
      <c r="L8" s="14"/>
      <c r="M8" s="15"/>
      <c r="N8" s="15"/>
      <c r="Q8" s="15"/>
      <c r="R8" s="15"/>
      <c r="S8" s="15"/>
    </row>
    <row r="9" spans="1:37" ht="12.75">
      <c r="A9" s="24" t="s">
        <v>22</v>
      </c>
      <c r="B9" s="24" t="s">
        <v>23</v>
      </c>
      <c r="C9" s="24" t="s">
        <v>24</v>
      </c>
      <c r="D9" s="24" t="s">
        <v>25</v>
      </c>
      <c r="E9" s="24" t="s">
        <v>26</v>
      </c>
      <c r="F9" s="24" t="s">
        <v>27</v>
      </c>
      <c r="G9" s="24" t="s">
        <v>28</v>
      </c>
      <c r="H9" s="24" t="s">
        <v>29</v>
      </c>
      <c r="I9" s="24" t="s">
        <v>30</v>
      </c>
      <c r="J9" s="24" t="s">
        <v>31</v>
      </c>
      <c r="K9" s="25" t="s">
        <v>32</v>
      </c>
      <c r="L9" s="25"/>
      <c r="M9" s="26" t="s">
        <v>33</v>
      </c>
      <c r="N9" s="26"/>
      <c r="O9" s="24" t="s">
        <v>34</v>
      </c>
      <c r="P9" s="27" t="s">
        <v>35</v>
      </c>
      <c r="Q9" s="28" t="s">
        <v>26</v>
      </c>
      <c r="R9" s="28" t="s">
        <v>26</v>
      </c>
      <c r="S9" s="27" t="s">
        <v>26</v>
      </c>
      <c r="T9" s="29" t="s">
        <v>36</v>
      </c>
      <c r="U9" s="30" t="s">
        <v>37</v>
      </c>
      <c r="V9" s="31" t="s">
        <v>38</v>
      </c>
      <c r="W9" s="24" t="s">
        <v>39</v>
      </c>
      <c r="X9" s="24" t="s">
        <v>40</v>
      </c>
      <c r="Y9" s="24" t="s">
        <v>41</v>
      </c>
      <c r="Z9" s="32" t="s">
        <v>42</v>
      </c>
      <c r="AA9" s="32" t="s">
        <v>43</v>
      </c>
      <c r="AB9" s="24" t="s">
        <v>38</v>
      </c>
      <c r="AC9" s="24" t="s">
        <v>44</v>
      </c>
      <c r="AD9" s="24" t="s">
        <v>45</v>
      </c>
      <c r="AE9" s="33" t="s">
        <v>46</v>
      </c>
      <c r="AF9" s="33" t="s">
        <v>47</v>
      </c>
      <c r="AG9" s="33" t="s">
        <v>26</v>
      </c>
      <c r="AH9" s="33" t="s">
        <v>48</v>
      </c>
      <c r="AJ9" s="11" t="s">
        <v>49</v>
      </c>
      <c r="AK9" s="11" t="s">
        <v>50</v>
      </c>
    </row>
    <row r="10" spans="1:37" ht="12.75">
      <c r="A10" s="34" t="s">
        <v>51</v>
      </c>
      <c r="B10" s="34" t="s">
        <v>52</v>
      </c>
      <c r="C10" s="35"/>
      <c r="D10" s="34" t="s">
        <v>53</v>
      </c>
      <c r="E10" s="34" t="s">
        <v>54</v>
      </c>
      <c r="F10" s="34" t="s">
        <v>55</v>
      </c>
      <c r="G10" s="34" t="s">
        <v>56</v>
      </c>
      <c r="H10" s="34" t="s">
        <v>57</v>
      </c>
      <c r="I10" s="34" t="s">
        <v>58</v>
      </c>
      <c r="J10" s="34"/>
      <c r="K10" s="34" t="s">
        <v>28</v>
      </c>
      <c r="L10" s="34" t="s">
        <v>31</v>
      </c>
      <c r="M10" s="36" t="s">
        <v>28</v>
      </c>
      <c r="N10" s="34" t="s">
        <v>31</v>
      </c>
      <c r="O10" s="34" t="s">
        <v>59</v>
      </c>
      <c r="P10" s="37"/>
      <c r="Q10" s="38" t="s">
        <v>60</v>
      </c>
      <c r="R10" s="38" t="s">
        <v>61</v>
      </c>
      <c r="S10" s="37" t="s">
        <v>62</v>
      </c>
      <c r="T10" s="39" t="s">
        <v>63</v>
      </c>
      <c r="U10" s="40" t="s">
        <v>64</v>
      </c>
      <c r="V10" s="41" t="s">
        <v>65</v>
      </c>
      <c r="W10" s="42"/>
      <c r="X10" s="43"/>
      <c r="Y10" s="43"/>
      <c r="Z10" s="44" t="s">
        <v>66</v>
      </c>
      <c r="AA10" s="44" t="s">
        <v>51</v>
      </c>
      <c r="AB10" s="34" t="s">
        <v>67</v>
      </c>
      <c r="AC10" s="43"/>
      <c r="AD10" s="43"/>
      <c r="AE10" s="45"/>
      <c r="AF10" s="45"/>
      <c r="AG10" s="45"/>
      <c r="AH10" s="45"/>
      <c r="AJ10" s="11" t="s">
        <v>68</v>
      </c>
      <c r="AK10" s="11" t="s">
        <v>69</v>
      </c>
    </row>
    <row r="12" ht="12.75">
      <c r="B12" s="46" t="s">
        <v>70</v>
      </c>
    </row>
    <row r="13" ht="12.75">
      <c r="B13" s="3" t="s">
        <v>71</v>
      </c>
    </row>
    <row r="14" spans="1:37" ht="25.5">
      <c r="A14" s="1">
        <v>1</v>
      </c>
      <c r="B14" s="2" t="s">
        <v>72</v>
      </c>
      <c r="C14" s="3" t="s">
        <v>73</v>
      </c>
      <c r="D14" s="4" t="s">
        <v>74</v>
      </c>
      <c r="E14" s="5">
        <v>11.96</v>
      </c>
      <c r="F14" s="6" t="s">
        <v>75</v>
      </c>
      <c r="H14" s="7">
        <f>ROUND(E14*G14,2)</f>
        <v>0</v>
      </c>
      <c r="J14" s="7">
        <f>ROUND(E14*G14,2)</f>
        <v>0</v>
      </c>
      <c r="L14" s="8">
        <f>E14*K14</f>
        <v>0</v>
      </c>
      <c r="M14" s="5">
        <v>0.586</v>
      </c>
      <c r="N14" s="5">
        <f>E14*M14</f>
        <v>7.00856</v>
      </c>
      <c r="P14" s="6" t="s">
        <v>76</v>
      </c>
      <c r="V14" s="9" t="s">
        <v>77</v>
      </c>
      <c r="X14" s="3" t="s">
        <v>73</v>
      </c>
      <c r="Y14" s="3" t="s">
        <v>78</v>
      </c>
      <c r="Z14" s="6" t="s">
        <v>79</v>
      </c>
      <c r="AJ14" s="11" t="s">
        <v>80</v>
      </c>
      <c r="AK14" s="11" t="s">
        <v>81</v>
      </c>
    </row>
    <row r="15" spans="4:24" ht="12.75">
      <c r="D15" s="47" t="s">
        <v>82</v>
      </c>
      <c r="E15" s="48"/>
      <c r="F15" s="49"/>
      <c r="G15" s="50"/>
      <c r="H15" s="50"/>
      <c r="I15" s="50"/>
      <c r="J15" s="50"/>
      <c r="K15" s="51"/>
      <c r="L15" s="51"/>
      <c r="M15" s="48"/>
      <c r="N15" s="48"/>
      <c r="O15" s="49"/>
      <c r="P15" s="49"/>
      <c r="Q15" s="48"/>
      <c r="R15" s="48"/>
      <c r="S15" s="48"/>
      <c r="T15" s="52"/>
      <c r="U15" s="52"/>
      <c r="V15" s="52" t="s">
        <v>83</v>
      </c>
      <c r="W15" s="53"/>
      <c r="X15" s="49"/>
    </row>
    <row r="16" spans="1:37" ht="25.5">
      <c r="A16" s="1">
        <v>2</v>
      </c>
      <c r="B16" s="2" t="s">
        <v>84</v>
      </c>
      <c r="C16" s="3" t="s">
        <v>85</v>
      </c>
      <c r="D16" s="4" t="s">
        <v>86</v>
      </c>
      <c r="E16" s="5">
        <v>13.5</v>
      </c>
      <c r="F16" s="6" t="s">
        <v>75</v>
      </c>
      <c r="H16" s="7">
        <f>ROUND(E16*G16,2)</f>
        <v>0</v>
      </c>
      <c r="J16" s="7">
        <f>ROUND(E16*G16,2)</f>
        <v>0</v>
      </c>
      <c r="L16" s="8">
        <f>E16*K16</f>
        <v>0</v>
      </c>
      <c r="M16" s="5">
        <v>0.138</v>
      </c>
      <c r="N16" s="5">
        <f>E16*M16</f>
        <v>1.8630000000000002</v>
      </c>
      <c r="P16" s="6" t="s">
        <v>76</v>
      </c>
      <c r="V16" s="9" t="s">
        <v>77</v>
      </c>
      <c r="X16" s="3" t="s">
        <v>85</v>
      </c>
      <c r="Y16" s="3" t="s">
        <v>87</v>
      </c>
      <c r="Z16" s="6" t="s">
        <v>79</v>
      </c>
      <c r="AJ16" s="11" t="s">
        <v>80</v>
      </c>
      <c r="AK16" s="11" t="s">
        <v>81</v>
      </c>
    </row>
    <row r="17" spans="4:24" ht="12.75">
      <c r="D17" s="47" t="s">
        <v>88</v>
      </c>
      <c r="E17" s="48"/>
      <c r="F17" s="49"/>
      <c r="G17" s="50"/>
      <c r="H17" s="50"/>
      <c r="I17" s="50"/>
      <c r="J17" s="50"/>
      <c r="K17" s="51"/>
      <c r="L17" s="51"/>
      <c r="M17" s="48"/>
      <c r="N17" s="48"/>
      <c r="O17" s="49"/>
      <c r="P17" s="49"/>
      <c r="Q17" s="48"/>
      <c r="R17" s="48"/>
      <c r="S17" s="48"/>
      <c r="T17" s="52"/>
      <c r="U17" s="52"/>
      <c r="V17" s="52" t="s">
        <v>83</v>
      </c>
      <c r="W17" s="53"/>
      <c r="X17" s="49"/>
    </row>
    <row r="18" spans="1:37" ht="12.75">
      <c r="A18" s="1">
        <v>3</v>
      </c>
      <c r="B18" s="2" t="s">
        <v>84</v>
      </c>
      <c r="C18" s="3" t="s">
        <v>89</v>
      </c>
      <c r="D18" s="4" t="s">
        <v>90</v>
      </c>
      <c r="E18" s="5">
        <v>27.2</v>
      </c>
      <c r="F18" s="6" t="s">
        <v>91</v>
      </c>
      <c r="H18" s="7">
        <f>ROUND(E18*G18,2)</f>
        <v>0</v>
      </c>
      <c r="J18" s="7">
        <f>ROUND(E18*G18,2)</f>
        <v>0</v>
      </c>
      <c r="L18" s="8">
        <f>E18*K18</f>
        <v>0</v>
      </c>
      <c r="M18" s="5">
        <v>0.23</v>
      </c>
      <c r="N18" s="5">
        <f>E18*M18</f>
        <v>6.256</v>
      </c>
      <c r="P18" s="6" t="s">
        <v>76</v>
      </c>
      <c r="V18" s="9" t="s">
        <v>77</v>
      </c>
      <c r="X18" s="3" t="s">
        <v>89</v>
      </c>
      <c r="Y18" s="3" t="s">
        <v>92</v>
      </c>
      <c r="Z18" s="6" t="s">
        <v>79</v>
      </c>
      <c r="AJ18" s="11" t="s">
        <v>80</v>
      </c>
      <c r="AK18" s="11" t="s">
        <v>81</v>
      </c>
    </row>
    <row r="19" spans="4:24" ht="12.75">
      <c r="D19" s="47" t="s">
        <v>93</v>
      </c>
      <c r="E19" s="48"/>
      <c r="F19" s="49"/>
      <c r="G19" s="50"/>
      <c r="H19" s="50"/>
      <c r="I19" s="50"/>
      <c r="J19" s="50"/>
      <c r="K19" s="51"/>
      <c r="L19" s="51"/>
      <c r="M19" s="48"/>
      <c r="N19" s="48"/>
      <c r="O19" s="49"/>
      <c r="P19" s="49"/>
      <c r="Q19" s="48"/>
      <c r="R19" s="48"/>
      <c r="S19" s="48"/>
      <c r="T19" s="52"/>
      <c r="U19" s="52"/>
      <c r="V19" s="52" t="s">
        <v>83</v>
      </c>
      <c r="W19" s="53"/>
      <c r="X19" s="49"/>
    </row>
    <row r="20" spans="4:24" ht="12.75">
      <c r="D20" s="47" t="s">
        <v>94</v>
      </c>
      <c r="E20" s="48"/>
      <c r="F20" s="49"/>
      <c r="G20" s="50"/>
      <c r="H20" s="50"/>
      <c r="I20" s="50"/>
      <c r="J20" s="50"/>
      <c r="K20" s="51"/>
      <c r="L20" s="51"/>
      <c r="M20" s="48"/>
      <c r="N20" s="48"/>
      <c r="O20" s="49"/>
      <c r="P20" s="49"/>
      <c r="Q20" s="48"/>
      <c r="R20" s="48"/>
      <c r="S20" s="48"/>
      <c r="T20" s="52"/>
      <c r="U20" s="52"/>
      <c r="V20" s="52" t="s">
        <v>83</v>
      </c>
      <c r="W20" s="53"/>
      <c r="X20" s="49"/>
    </row>
    <row r="21" spans="4:23" ht="12.75">
      <c r="D21" s="54" t="s">
        <v>95</v>
      </c>
      <c r="E21" s="55">
        <f>J21</f>
        <v>0</v>
      </c>
      <c r="H21" s="55">
        <f>SUM(H12:H20)</f>
        <v>0</v>
      </c>
      <c r="I21" s="55">
        <f>SUM(I12:I20)</f>
        <v>0</v>
      </c>
      <c r="J21" s="55">
        <f>SUM(J12:J20)</f>
        <v>0</v>
      </c>
      <c r="L21" s="56">
        <f>SUM(L12:L20)</f>
        <v>0</v>
      </c>
      <c r="N21" s="57">
        <f>SUM(N12:N20)</f>
        <v>15.127559999999999</v>
      </c>
      <c r="W21" s="10">
        <f>SUM(W12:W20)</f>
        <v>0</v>
      </c>
    </row>
    <row r="23" ht="12.75">
      <c r="B23" s="3" t="s">
        <v>96</v>
      </c>
    </row>
    <row r="24" spans="1:37" ht="12.75">
      <c r="A24" s="1">
        <v>4</v>
      </c>
      <c r="B24" s="2" t="s">
        <v>97</v>
      </c>
      <c r="C24" s="3" t="s">
        <v>98</v>
      </c>
      <c r="D24" s="4" t="s">
        <v>99</v>
      </c>
      <c r="E24" s="5">
        <v>10.831</v>
      </c>
      <c r="F24" s="6" t="s">
        <v>75</v>
      </c>
      <c r="H24" s="7">
        <f>ROUND(E24*G24,2)</f>
        <v>0</v>
      </c>
      <c r="J24" s="7">
        <f>ROUND(E24*G24,2)</f>
        <v>0</v>
      </c>
      <c r="K24" s="8">
        <v>0.00056</v>
      </c>
      <c r="L24" s="8">
        <f>E24*K24</f>
        <v>0.006065359999999999</v>
      </c>
      <c r="N24" s="5">
        <f>E24*M24</f>
        <v>0</v>
      </c>
      <c r="P24" s="6" t="s">
        <v>76</v>
      </c>
      <c r="V24" s="9" t="s">
        <v>77</v>
      </c>
      <c r="X24" s="3" t="s">
        <v>98</v>
      </c>
      <c r="Y24" s="3" t="s">
        <v>100</v>
      </c>
      <c r="Z24" s="6" t="s">
        <v>101</v>
      </c>
      <c r="AJ24" s="11" t="s">
        <v>80</v>
      </c>
      <c r="AK24" s="11" t="s">
        <v>81</v>
      </c>
    </row>
    <row r="25" spans="4:24" ht="12.75">
      <c r="D25" s="47" t="s">
        <v>102</v>
      </c>
      <c r="E25" s="48"/>
      <c r="F25" s="49"/>
      <c r="G25" s="50"/>
      <c r="H25" s="50"/>
      <c r="I25" s="50"/>
      <c r="J25" s="50"/>
      <c r="K25" s="51"/>
      <c r="L25" s="51"/>
      <c r="M25" s="48"/>
      <c r="N25" s="48"/>
      <c r="O25" s="49"/>
      <c r="P25" s="49"/>
      <c r="Q25" s="48"/>
      <c r="R25" s="48"/>
      <c r="S25" s="48"/>
      <c r="T25" s="52"/>
      <c r="U25" s="52"/>
      <c r="V25" s="52" t="s">
        <v>83</v>
      </c>
      <c r="W25" s="53"/>
      <c r="X25" s="49"/>
    </row>
    <row r="26" spans="4:24" ht="12.75">
      <c r="D26" s="47" t="s">
        <v>103</v>
      </c>
      <c r="E26" s="48"/>
      <c r="F26" s="49"/>
      <c r="G26" s="50"/>
      <c r="H26" s="50"/>
      <c r="I26" s="50"/>
      <c r="J26" s="50"/>
      <c r="K26" s="51"/>
      <c r="L26" s="51"/>
      <c r="M26" s="48"/>
      <c r="N26" s="48"/>
      <c r="O26" s="49"/>
      <c r="P26" s="49"/>
      <c r="Q26" s="48"/>
      <c r="R26" s="48"/>
      <c r="S26" s="48"/>
      <c r="T26" s="52"/>
      <c r="U26" s="52"/>
      <c r="V26" s="52" t="s">
        <v>83</v>
      </c>
      <c r="W26" s="53"/>
      <c r="X26" s="49"/>
    </row>
    <row r="27" spans="4:24" ht="12.75">
      <c r="D27" s="47" t="s">
        <v>104</v>
      </c>
      <c r="E27" s="48"/>
      <c r="F27" s="49"/>
      <c r="G27" s="50"/>
      <c r="H27" s="50"/>
      <c r="I27" s="50"/>
      <c r="J27" s="50"/>
      <c r="K27" s="51"/>
      <c r="L27" s="51"/>
      <c r="M27" s="48"/>
      <c r="N27" s="48"/>
      <c r="O27" s="49"/>
      <c r="P27" s="49"/>
      <c r="Q27" s="48"/>
      <c r="R27" s="48"/>
      <c r="S27" s="48"/>
      <c r="T27" s="52"/>
      <c r="U27" s="52"/>
      <c r="V27" s="52" t="s">
        <v>83</v>
      </c>
      <c r="W27" s="53"/>
      <c r="X27" s="49"/>
    </row>
    <row r="28" spans="4:24" ht="12.75">
      <c r="D28" s="47" t="s">
        <v>105</v>
      </c>
      <c r="E28" s="48"/>
      <c r="F28" s="49"/>
      <c r="G28" s="50"/>
      <c r="H28" s="50"/>
      <c r="I28" s="50"/>
      <c r="J28" s="50"/>
      <c r="K28" s="51"/>
      <c r="L28" s="51"/>
      <c r="M28" s="48"/>
      <c r="N28" s="48"/>
      <c r="O28" s="49"/>
      <c r="P28" s="49"/>
      <c r="Q28" s="48"/>
      <c r="R28" s="48"/>
      <c r="S28" s="48"/>
      <c r="T28" s="52"/>
      <c r="U28" s="52"/>
      <c r="V28" s="52" t="s">
        <v>83</v>
      </c>
      <c r="W28" s="53"/>
      <c r="X28" s="49"/>
    </row>
    <row r="29" spans="4:24" ht="12.75">
      <c r="D29" s="47" t="s">
        <v>106</v>
      </c>
      <c r="E29" s="48"/>
      <c r="F29" s="49"/>
      <c r="G29" s="50"/>
      <c r="H29" s="50"/>
      <c r="I29" s="50"/>
      <c r="J29" s="50"/>
      <c r="K29" s="51"/>
      <c r="L29" s="51"/>
      <c r="M29" s="48"/>
      <c r="N29" s="48"/>
      <c r="O29" s="49"/>
      <c r="P29" s="49"/>
      <c r="Q29" s="48"/>
      <c r="R29" s="48"/>
      <c r="S29" s="48"/>
      <c r="T29" s="52"/>
      <c r="U29" s="52"/>
      <c r="V29" s="52" t="s">
        <v>83</v>
      </c>
      <c r="W29" s="53"/>
      <c r="X29" s="49"/>
    </row>
    <row r="30" spans="4:24" ht="12.75">
      <c r="D30" s="47" t="s">
        <v>107</v>
      </c>
      <c r="E30" s="48"/>
      <c r="F30" s="49"/>
      <c r="G30" s="50"/>
      <c r="H30" s="50"/>
      <c r="I30" s="50"/>
      <c r="J30" s="50"/>
      <c r="K30" s="51"/>
      <c r="L30" s="51"/>
      <c r="M30" s="48"/>
      <c r="N30" s="48"/>
      <c r="O30" s="49"/>
      <c r="P30" s="49"/>
      <c r="Q30" s="48"/>
      <c r="R30" s="48"/>
      <c r="S30" s="48"/>
      <c r="T30" s="52"/>
      <c r="U30" s="52"/>
      <c r="V30" s="52" t="s">
        <v>83</v>
      </c>
      <c r="W30" s="53"/>
      <c r="X30" s="49"/>
    </row>
    <row r="31" spans="4:24" ht="12.75">
      <c r="D31" s="47" t="s">
        <v>108</v>
      </c>
      <c r="E31" s="48"/>
      <c r="F31" s="49"/>
      <c r="G31" s="50"/>
      <c r="H31" s="50"/>
      <c r="I31" s="50"/>
      <c r="J31" s="50"/>
      <c r="K31" s="51"/>
      <c r="L31" s="51"/>
      <c r="M31" s="48"/>
      <c r="N31" s="48"/>
      <c r="O31" s="49"/>
      <c r="P31" s="49"/>
      <c r="Q31" s="48"/>
      <c r="R31" s="48"/>
      <c r="S31" s="48"/>
      <c r="T31" s="52"/>
      <c r="U31" s="52"/>
      <c r="V31" s="52" t="s">
        <v>83</v>
      </c>
      <c r="W31" s="53"/>
      <c r="X31" s="49"/>
    </row>
    <row r="32" spans="4:23" ht="12.75">
      <c r="D32" s="54" t="s">
        <v>109</v>
      </c>
      <c r="E32" s="55">
        <f>J32</f>
        <v>0</v>
      </c>
      <c r="H32" s="55">
        <f>SUM(H23:H31)</f>
        <v>0</v>
      </c>
      <c r="I32" s="55">
        <f>SUM(I23:I31)</f>
        <v>0</v>
      </c>
      <c r="J32" s="55">
        <f>SUM(J23:J31)</f>
        <v>0</v>
      </c>
      <c r="L32" s="56">
        <f>SUM(L23:L31)</f>
        <v>0.006065359999999999</v>
      </c>
      <c r="N32" s="57">
        <f>SUM(N23:N31)</f>
        <v>0</v>
      </c>
      <c r="W32" s="10">
        <f>SUM(W23:W31)</f>
        <v>0</v>
      </c>
    </row>
    <row r="34" ht="12.75">
      <c r="B34" s="3" t="s">
        <v>110</v>
      </c>
    </row>
    <row r="35" spans="1:37" ht="12.75">
      <c r="A35" s="1">
        <v>5</v>
      </c>
      <c r="B35" s="2" t="s">
        <v>111</v>
      </c>
      <c r="C35" s="3" t="s">
        <v>112</v>
      </c>
      <c r="D35" s="4" t="s">
        <v>113</v>
      </c>
      <c r="E35" s="5">
        <v>0.42</v>
      </c>
      <c r="F35" s="6" t="s">
        <v>114</v>
      </c>
      <c r="H35" s="7">
        <f>ROUND(E35*G35,2)</f>
        <v>0</v>
      </c>
      <c r="J35" s="7">
        <f>ROUND(E35*G35,2)</f>
        <v>0</v>
      </c>
      <c r="K35" s="8">
        <v>2.21244</v>
      </c>
      <c r="L35" s="8">
        <f>E35*K35</f>
        <v>0.9292248</v>
      </c>
      <c r="N35" s="5">
        <f>E35*M35</f>
        <v>0</v>
      </c>
      <c r="P35" s="6" t="s">
        <v>76</v>
      </c>
      <c r="V35" s="9" t="s">
        <v>77</v>
      </c>
      <c r="X35" s="3" t="s">
        <v>112</v>
      </c>
      <c r="Y35" s="3" t="s">
        <v>115</v>
      </c>
      <c r="Z35" s="6" t="s">
        <v>116</v>
      </c>
      <c r="AJ35" s="11" t="s">
        <v>80</v>
      </c>
      <c r="AK35" s="11" t="s">
        <v>81</v>
      </c>
    </row>
    <row r="36" spans="4:24" ht="25.5">
      <c r="D36" s="47" t="s">
        <v>117</v>
      </c>
      <c r="E36" s="48"/>
      <c r="F36" s="49"/>
      <c r="G36" s="50"/>
      <c r="H36" s="50"/>
      <c r="I36" s="50"/>
      <c r="J36" s="50"/>
      <c r="K36" s="51"/>
      <c r="L36" s="51"/>
      <c r="M36" s="48"/>
      <c r="N36" s="48"/>
      <c r="O36" s="49"/>
      <c r="P36" s="49"/>
      <c r="Q36" s="48"/>
      <c r="R36" s="48"/>
      <c r="S36" s="48"/>
      <c r="T36" s="52"/>
      <c r="U36" s="52"/>
      <c r="V36" s="52" t="s">
        <v>83</v>
      </c>
      <c r="W36" s="53"/>
      <c r="X36" s="49"/>
    </row>
    <row r="37" spans="1:37" ht="25.5">
      <c r="A37" s="1">
        <v>6</v>
      </c>
      <c r="B37" s="2" t="s">
        <v>111</v>
      </c>
      <c r="C37" s="3" t="s">
        <v>118</v>
      </c>
      <c r="D37" s="4" t="s">
        <v>119</v>
      </c>
      <c r="E37" s="5">
        <v>4.2</v>
      </c>
      <c r="F37" s="6" t="s">
        <v>75</v>
      </c>
      <c r="H37" s="7">
        <f>ROUND(E37*G37,2)</f>
        <v>0</v>
      </c>
      <c r="J37" s="7">
        <f>ROUND(E37*G37,2)</f>
        <v>0</v>
      </c>
      <c r="K37" s="8">
        <v>0.008</v>
      </c>
      <c r="L37" s="8">
        <f>E37*K37</f>
        <v>0.033600000000000005</v>
      </c>
      <c r="N37" s="5">
        <f>E37*M37</f>
        <v>0</v>
      </c>
      <c r="P37" s="6" t="s">
        <v>76</v>
      </c>
      <c r="V37" s="9" t="s">
        <v>77</v>
      </c>
      <c r="X37" s="3" t="s">
        <v>118</v>
      </c>
      <c r="Y37" s="3" t="s">
        <v>120</v>
      </c>
      <c r="Z37" s="6" t="s">
        <v>116</v>
      </c>
      <c r="AJ37" s="11" t="s">
        <v>80</v>
      </c>
      <c r="AK37" s="11" t="s">
        <v>81</v>
      </c>
    </row>
    <row r="38" spans="4:24" ht="25.5">
      <c r="D38" s="47" t="s">
        <v>121</v>
      </c>
      <c r="E38" s="48"/>
      <c r="F38" s="49"/>
      <c r="G38" s="50"/>
      <c r="H38" s="50"/>
      <c r="I38" s="50"/>
      <c r="J38" s="50"/>
      <c r="K38" s="51"/>
      <c r="L38" s="51"/>
      <c r="M38" s="48"/>
      <c r="N38" s="48"/>
      <c r="O38" s="49"/>
      <c r="P38" s="49"/>
      <c r="Q38" s="48"/>
      <c r="R38" s="48"/>
      <c r="S38" s="48"/>
      <c r="T38" s="52"/>
      <c r="U38" s="52"/>
      <c r="V38" s="52" t="s">
        <v>83</v>
      </c>
      <c r="W38" s="53"/>
      <c r="X38" s="49"/>
    </row>
    <row r="39" spans="1:37" ht="25.5">
      <c r="A39" s="1">
        <v>7</v>
      </c>
      <c r="B39" s="2" t="s">
        <v>111</v>
      </c>
      <c r="C39" s="3" t="s">
        <v>122</v>
      </c>
      <c r="D39" s="4" t="s">
        <v>123</v>
      </c>
      <c r="E39" s="5">
        <v>4.2</v>
      </c>
      <c r="F39" s="6" t="s">
        <v>75</v>
      </c>
      <c r="H39" s="7">
        <f>ROUND(E39*G39,2)</f>
        <v>0</v>
      </c>
      <c r="J39" s="7">
        <f>ROUND(E39*G39,2)</f>
        <v>0</v>
      </c>
      <c r="L39" s="8">
        <f>E39*K39</f>
        <v>0</v>
      </c>
      <c r="N39" s="5">
        <f>E39*M39</f>
        <v>0</v>
      </c>
      <c r="P39" s="6" t="s">
        <v>76</v>
      </c>
      <c r="V39" s="9" t="s">
        <v>77</v>
      </c>
      <c r="X39" s="3" t="s">
        <v>122</v>
      </c>
      <c r="Y39" s="3" t="s">
        <v>124</v>
      </c>
      <c r="Z39" s="6" t="s">
        <v>116</v>
      </c>
      <c r="AJ39" s="11" t="s">
        <v>80</v>
      </c>
      <c r="AK39" s="11" t="s">
        <v>81</v>
      </c>
    </row>
    <row r="40" spans="4:23" ht="12.75">
      <c r="D40" s="54" t="s">
        <v>125</v>
      </c>
      <c r="E40" s="55">
        <f>J40</f>
        <v>0</v>
      </c>
      <c r="H40" s="55">
        <f>SUM(H34:H39)</f>
        <v>0</v>
      </c>
      <c r="I40" s="55">
        <f>SUM(I34:I39)</f>
        <v>0</v>
      </c>
      <c r="J40" s="55">
        <f>SUM(J34:J39)</f>
        <v>0</v>
      </c>
      <c r="L40" s="56">
        <f>SUM(L34:L39)</f>
        <v>0.9628247999999999</v>
      </c>
      <c r="N40" s="57">
        <f>SUM(N34:N39)</f>
        <v>0</v>
      </c>
      <c r="W40" s="10">
        <f>SUM(W34:W39)</f>
        <v>0</v>
      </c>
    </row>
    <row r="42" ht="12.75">
      <c r="B42" s="3" t="s">
        <v>126</v>
      </c>
    </row>
    <row r="43" spans="1:37" ht="12.75">
      <c r="A43" s="1">
        <v>8</v>
      </c>
      <c r="B43" s="2" t="s">
        <v>72</v>
      </c>
      <c r="C43" s="3" t="s">
        <v>127</v>
      </c>
      <c r="D43" s="4" t="s">
        <v>128</v>
      </c>
      <c r="E43" s="5">
        <v>25.46</v>
      </c>
      <c r="F43" s="6" t="s">
        <v>75</v>
      </c>
      <c r="H43" s="7">
        <f>ROUND(E43*G43,2)</f>
        <v>0</v>
      </c>
      <c r="J43" s="7">
        <f>ROUND(E43*G43,2)</f>
        <v>0</v>
      </c>
      <c r="K43" s="8">
        <v>0.06185</v>
      </c>
      <c r="L43" s="8">
        <f>E43*K43</f>
        <v>1.5747010000000001</v>
      </c>
      <c r="N43" s="5">
        <f>E43*M43</f>
        <v>0</v>
      </c>
      <c r="P43" s="6" t="s">
        <v>76</v>
      </c>
      <c r="V43" s="9" t="s">
        <v>77</v>
      </c>
      <c r="X43" s="3" t="s">
        <v>127</v>
      </c>
      <c r="Y43" s="3" t="s">
        <v>129</v>
      </c>
      <c r="Z43" s="6" t="s">
        <v>130</v>
      </c>
      <c r="AJ43" s="11" t="s">
        <v>80</v>
      </c>
      <c r="AK43" s="11" t="s">
        <v>81</v>
      </c>
    </row>
    <row r="44" spans="4:24" ht="12.75">
      <c r="D44" s="47" t="s">
        <v>131</v>
      </c>
      <c r="E44" s="48"/>
      <c r="F44" s="49"/>
      <c r="G44" s="50"/>
      <c r="H44" s="50"/>
      <c r="I44" s="50"/>
      <c r="J44" s="50"/>
      <c r="K44" s="51"/>
      <c r="L44" s="51"/>
      <c r="M44" s="48"/>
      <c r="N44" s="48"/>
      <c r="O44" s="49"/>
      <c r="P44" s="49"/>
      <c r="Q44" s="48"/>
      <c r="R44" s="48"/>
      <c r="S44" s="48"/>
      <c r="T44" s="52"/>
      <c r="U44" s="52"/>
      <c r="V44" s="52" t="s">
        <v>83</v>
      </c>
      <c r="W44" s="53"/>
      <c r="X44" s="49"/>
    </row>
    <row r="45" spans="1:37" ht="12.75">
      <c r="A45" s="1">
        <v>9</v>
      </c>
      <c r="B45" s="2" t="s">
        <v>72</v>
      </c>
      <c r="C45" s="3" t="s">
        <v>132</v>
      </c>
      <c r="D45" s="4" t="s">
        <v>133</v>
      </c>
      <c r="E45" s="5">
        <v>25.46</v>
      </c>
      <c r="F45" s="6" t="s">
        <v>75</v>
      </c>
      <c r="H45" s="7">
        <f>ROUND(E45*G45,2)</f>
        <v>0</v>
      </c>
      <c r="J45" s="7">
        <f>ROUND(E45*G45,2)</f>
        <v>0</v>
      </c>
      <c r="K45" s="8">
        <v>0.18907</v>
      </c>
      <c r="L45" s="8">
        <f>E45*K45</f>
        <v>4.8137222</v>
      </c>
      <c r="N45" s="5">
        <f>E45*M45</f>
        <v>0</v>
      </c>
      <c r="P45" s="6" t="s">
        <v>76</v>
      </c>
      <c r="V45" s="9" t="s">
        <v>77</v>
      </c>
      <c r="X45" s="3" t="s">
        <v>132</v>
      </c>
      <c r="Y45" s="3" t="s">
        <v>134</v>
      </c>
      <c r="Z45" s="6" t="s">
        <v>130</v>
      </c>
      <c r="AJ45" s="11" t="s">
        <v>80</v>
      </c>
      <c r="AK45" s="11" t="s">
        <v>81</v>
      </c>
    </row>
    <row r="46" spans="4:24" ht="12.75">
      <c r="D46" s="47" t="s">
        <v>131</v>
      </c>
      <c r="E46" s="48"/>
      <c r="F46" s="49"/>
      <c r="G46" s="50"/>
      <c r="H46" s="50"/>
      <c r="I46" s="50"/>
      <c r="J46" s="50"/>
      <c r="K46" s="51"/>
      <c r="L46" s="51"/>
      <c r="M46" s="48"/>
      <c r="N46" s="48"/>
      <c r="O46" s="49"/>
      <c r="P46" s="49"/>
      <c r="Q46" s="48"/>
      <c r="R46" s="48"/>
      <c r="S46" s="48"/>
      <c r="T46" s="52"/>
      <c r="U46" s="52"/>
      <c r="V46" s="52" t="s">
        <v>83</v>
      </c>
      <c r="W46" s="53"/>
      <c r="X46" s="49"/>
    </row>
    <row r="47" spans="1:37" ht="25.5">
      <c r="A47" s="1">
        <v>10</v>
      </c>
      <c r="B47" s="2" t="s">
        <v>72</v>
      </c>
      <c r="C47" s="3" t="s">
        <v>135</v>
      </c>
      <c r="D47" s="4" t="s">
        <v>136</v>
      </c>
      <c r="E47" s="5">
        <v>23.16</v>
      </c>
      <c r="F47" s="6" t="s">
        <v>75</v>
      </c>
      <c r="H47" s="7">
        <f>ROUND(E47*G47,2)</f>
        <v>0</v>
      </c>
      <c r="J47" s="7">
        <f aca="true" t="shared" si="0" ref="J47:J48">ROUND(E47*G47,2)</f>
        <v>0</v>
      </c>
      <c r="K47" s="8">
        <v>0.0842</v>
      </c>
      <c r="L47" s="8">
        <f aca="true" t="shared" si="1" ref="L47:L48">E47*K47</f>
        <v>1.950072</v>
      </c>
      <c r="N47" s="5">
        <f aca="true" t="shared" si="2" ref="N47:N48">E47*M47</f>
        <v>0</v>
      </c>
      <c r="P47" s="6" t="s">
        <v>76</v>
      </c>
      <c r="V47" s="9" t="s">
        <v>77</v>
      </c>
      <c r="X47" s="3" t="s">
        <v>135</v>
      </c>
      <c r="Y47" s="3" t="s">
        <v>137</v>
      </c>
      <c r="Z47" s="6" t="s">
        <v>138</v>
      </c>
      <c r="AJ47" s="11" t="s">
        <v>80</v>
      </c>
      <c r="AK47" s="11" t="s">
        <v>81</v>
      </c>
    </row>
    <row r="48" spans="1:37" ht="25.5">
      <c r="A48" s="1">
        <v>11</v>
      </c>
      <c r="B48" s="2" t="s">
        <v>139</v>
      </c>
      <c r="C48" s="3" t="s">
        <v>140</v>
      </c>
      <c r="D48" s="4" t="s">
        <v>141</v>
      </c>
      <c r="E48" s="5">
        <v>25.476</v>
      </c>
      <c r="F48" s="6" t="s">
        <v>75</v>
      </c>
      <c r="I48" s="7">
        <f>ROUND(E48*G48,2)</f>
        <v>0</v>
      </c>
      <c r="J48" s="7">
        <f t="shared" si="0"/>
        <v>0</v>
      </c>
      <c r="L48" s="8">
        <f t="shared" si="1"/>
        <v>0</v>
      </c>
      <c r="N48" s="5">
        <f t="shared" si="2"/>
        <v>0</v>
      </c>
      <c r="P48" s="6" t="s">
        <v>76</v>
      </c>
      <c r="V48" s="9" t="s">
        <v>142</v>
      </c>
      <c r="X48" s="3" t="s">
        <v>140</v>
      </c>
      <c r="Y48" s="3" t="s">
        <v>140</v>
      </c>
      <c r="Z48" s="6" t="s">
        <v>143</v>
      </c>
      <c r="AA48" s="3" t="s">
        <v>144</v>
      </c>
      <c r="AJ48" s="11" t="s">
        <v>145</v>
      </c>
      <c r="AK48" s="11" t="s">
        <v>81</v>
      </c>
    </row>
    <row r="49" spans="4:23" ht="12.75">
      <c r="D49" s="54" t="s">
        <v>146</v>
      </c>
      <c r="E49" s="55">
        <f>J49</f>
        <v>0</v>
      </c>
      <c r="H49" s="55">
        <f>SUM(H42:H48)</f>
        <v>0</v>
      </c>
      <c r="I49" s="55">
        <f>SUM(I42:I48)</f>
        <v>0</v>
      </c>
      <c r="J49" s="55">
        <f>SUM(J42:J48)</f>
        <v>0</v>
      </c>
      <c r="L49" s="56">
        <f>SUM(L42:L48)</f>
        <v>8.3384952</v>
      </c>
      <c r="N49" s="57">
        <f>SUM(N42:N48)</f>
        <v>0</v>
      </c>
      <c r="W49" s="10">
        <f>SUM(W42:W48)</f>
        <v>0</v>
      </c>
    </row>
    <row r="51" ht="12.75">
      <c r="B51" s="3" t="s">
        <v>147</v>
      </c>
    </row>
    <row r="52" spans="1:37" ht="25.5">
      <c r="A52" s="1">
        <v>12</v>
      </c>
      <c r="B52" s="2" t="s">
        <v>72</v>
      </c>
      <c r="C52" s="3" t="s">
        <v>148</v>
      </c>
      <c r="D52" s="4" t="s">
        <v>149</v>
      </c>
      <c r="E52" s="5">
        <v>32.4</v>
      </c>
      <c r="F52" s="6" t="s">
        <v>91</v>
      </c>
      <c r="H52" s="7">
        <f>ROUND(E52*G52,2)</f>
        <v>0</v>
      </c>
      <c r="J52" s="7">
        <f>ROUND(E52*G52,2)</f>
        <v>0</v>
      </c>
      <c r="K52" s="8">
        <v>0.14723</v>
      </c>
      <c r="L52" s="8">
        <f>E52*K52</f>
        <v>4.770252</v>
      </c>
      <c r="N52" s="5">
        <f>E52*M52</f>
        <v>0</v>
      </c>
      <c r="P52" s="6" t="s">
        <v>76</v>
      </c>
      <c r="V52" s="9" t="s">
        <v>77</v>
      </c>
      <c r="X52" s="3" t="s">
        <v>148</v>
      </c>
      <c r="Y52" s="3" t="s">
        <v>150</v>
      </c>
      <c r="Z52" s="6" t="s">
        <v>138</v>
      </c>
      <c r="AJ52" s="11" t="s">
        <v>80</v>
      </c>
      <c r="AK52" s="11" t="s">
        <v>81</v>
      </c>
    </row>
    <row r="53" spans="4:24" ht="12.75">
      <c r="D53" s="47" t="s">
        <v>151</v>
      </c>
      <c r="E53" s="48"/>
      <c r="F53" s="49"/>
      <c r="G53" s="50"/>
      <c r="H53" s="50"/>
      <c r="I53" s="50"/>
      <c r="J53" s="50"/>
      <c r="K53" s="51"/>
      <c r="L53" s="51"/>
      <c r="M53" s="48"/>
      <c r="N53" s="48"/>
      <c r="O53" s="49"/>
      <c r="P53" s="49"/>
      <c r="Q53" s="48"/>
      <c r="R53" s="48"/>
      <c r="S53" s="48"/>
      <c r="T53" s="52"/>
      <c r="U53" s="52"/>
      <c r="V53" s="52" t="s">
        <v>83</v>
      </c>
      <c r="W53" s="53"/>
      <c r="X53" s="49"/>
    </row>
    <row r="54" spans="4:24" ht="12.75">
      <c r="D54" s="47" t="s">
        <v>152</v>
      </c>
      <c r="E54" s="48"/>
      <c r="F54" s="49"/>
      <c r="G54" s="50"/>
      <c r="H54" s="50"/>
      <c r="I54" s="50"/>
      <c r="J54" s="50"/>
      <c r="K54" s="51"/>
      <c r="L54" s="51"/>
      <c r="M54" s="48"/>
      <c r="N54" s="48"/>
      <c r="O54" s="49"/>
      <c r="P54" s="49"/>
      <c r="Q54" s="48"/>
      <c r="R54" s="48"/>
      <c r="S54" s="48"/>
      <c r="T54" s="52"/>
      <c r="U54" s="52"/>
      <c r="V54" s="52" t="s">
        <v>83</v>
      </c>
      <c r="W54" s="53"/>
      <c r="X54" s="49"/>
    </row>
    <row r="55" spans="1:37" ht="25.5">
      <c r="A55" s="1">
        <v>13</v>
      </c>
      <c r="B55" s="2" t="s">
        <v>139</v>
      </c>
      <c r="C55" s="3" t="s">
        <v>153</v>
      </c>
      <c r="D55" s="4" t="s">
        <v>154</v>
      </c>
      <c r="E55" s="5">
        <v>34.02</v>
      </c>
      <c r="F55" s="6" t="s">
        <v>155</v>
      </c>
      <c r="I55" s="7">
        <f>ROUND(E55*G55,2)</f>
        <v>0</v>
      </c>
      <c r="J55" s="7">
        <f>ROUND(E55*G55,2)</f>
        <v>0</v>
      </c>
      <c r="L55" s="8">
        <f>E55*K55</f>
        <v>0</v>
      </c>
      <c r="N55" s="5">
        <f>E55*M55</f>
        <v>0</v>
      </c>
      <c r="P55" s="6" t="s">
        <v>76</v>
      </c>
      <c r="V55" s="9" t="s">
        <v>142</v>
      </c>
      <c r="X55" s="3" t="s">
        <v>153</v>
      </c>
      <c r="Y55" s="3" t="s">
        <v>153</v>
      </c>
      <c r="Z55" s="6" t="s">
        <v>143</v>
      </c>
      <c r="AA55" s="3" t="s">
        <v>144</v>
      </c>
      <c r="AJ55" s="11" t="s">
        <v>145</v>
      </c>
      <c r="AK55" s="11" t="s">
        <v>81</v>
      </c>
    </row>
    <row r="56" spans="4:24" ht="12.75">
      <c r="D56" s="47" t="s">
        <v>156</v>
      </c>
      <c r="E56" s="48"/>
      <c r="F56" s="49"/>
      <c r="G56" s="50"/>
      <c r="H56" s="50"/>
      <c r="I56" s="50"/>
      <c r="J56" s="50"/>
      <c r="K56" s="51"/>
      <c r="L56" s="51"/>
      <c r="M56" s="48"/>
      <c r="N56" s="48"/>
      <c r="O56" s="49"/>
      <c r="P56" s="49"/>
      <c r="Q56" s="48"/>
      <c r="R56" s="48"/>
      <c r="S56" s="48"/>
      <c r="T56" s="52"/>
      <c r="U56" s="52"/>
      <c r="V56" s="52" t="s">
        <v>83</v>
      </c>
      <c r="W56" s="53"/>
      <c r="X56" s="49"/>
    </row>
    <row r="57" spans="1:37" ht="25.5">
      <c r="A57" s="1">
        <v>14</v>
      </c>
      <c r="B57" s="2" t="s">
        <v>72</v>
      </c>
      <c r="C57" s="3" t="s">
        <v>157</v>
      </c>
      <c r="D57" s="4" t="s">
        <v>158</v>
      </c>
      <c r="E57" s="5">
        <v>2.5</v>
      </c>
      <c r="F57" s="6" t="s">
        <v>114</v>
      </c>
      <c r="H57" s="7">
        <f aca="true" t="shared" si="3" ref="H57:H58">ROUND(E57*G57,2)</f>
        <v>0</v>
      </c>
      <c r="J57" s="7">
        <f aca="true" t="shared" si="4" ref="J57:J58">ROUND(E57*G57,2)</f>
        <v>0</v>
      </c>
      <c r="K57" s="8">
        <v>2.36285</v>
      </c>
      <c r="L57" s="8">
        <f aca="true" t="shared" si="5" ref="L57:L58">E57*K57</f>
        <v>5.907125</v>
      </c>
      <c r="N57" s="5">
        <f aca="true" t="shared" si="6" ref="N57:N58">E57*M57</f>
        <v>0</v>
      </c>
      <c r="P57" s="6" t="s">
        <v>76</v>
      </c>
      <c r="V57" s="9" t="s">
        <v>77</v>
      </c>
      <c r="X57" s="3" t="s">
        <v>157</v>
      </c>
      <c r="Y57" s="3" t="s">
        <v>159</v>
      </c>
      <c r="Z57" s="6" t="s">
        <v>138</v>
      </c>
      <c r="AJ57" s="11" t="s">
        <v>80</v>
      </c>
      <c r="AK57" s="11" t="s">
        <v>81</v>
      </c>
    </row>
    <row r="58" spans="1:37" ht="12.75">
      <c r="A58" s="1">
        <v>15</v>
      </c>
      <c r="B58" s="2" t="s">
        <v>160</v>
      </c>
      <c r="C58" s="3" t="s">
        <v>161</v>
      </c>
      <c r="D58" s="4" t="s">
        <v>162</v>
      </c>
      <c r="E58" s="5">
        <v>1.196</v>
      </c>
      <c r="F58" s="6" t="s">
        <v>114</v>
      </c>
      <c r="H58" s="7">
        <f t="shared" si="3"/>
        <v>0</v>
      </c>
      <c r="J58" s="7">
        <f t="shared" si="4"/>
        <v>0</v>
      </c>
      <c r="L58" s="8">
        <f t="shared" si="5"/>
        <v>0</v>
      </c>
      <c r="M58" s="5">
        <v>2.2</v>
      </c>
      <c r="N58" s="5">
        <f t="shared" si="6"/>
        <v>2.6312</v>
      </c>
      <c r="P58" s="6" t="s">
        <v>76</v>
      </c>
      <c r="V58" s="9" t="s">
        <v>77</v>
      </c>
      <c r="X58" s="3" t="s">
        <v>161</v>
      </c>
      <c r="Y58" s="3" t="s">
        <v>163</v>
      </c>
      <c r="Z58" s="6" t="s">
        <v>79</v>
      </c>
      <c r="AJ58" s="11" t="s">
        <v>80</v>
      </c>
      <c r="AK58" s="11" t="s">
        <v>81</v>
      </c>
    </row>
    <row r="59" spans="4:24" ht="12.75">
      <c r="D59" s="47" t="s">
        <v>164</v>
      </c>
      <c r="E59" s="48"/>
      <c r="F59" s="49"/>
      <c r="G59" s="50"/>
      <c r="H59" s="50"/>
      <c r="I59" s="50"/>
      <c r="J59" s="50"/>
      <c r="K59" s="51"/>
      <c r="L59" s="51"/>
      <c r="M59" s="48"/>
      <c r="N59" s="48"/>
      <c r="O59" s="49"/>
      <c r="P59" s="49"/>
      <c r="Q59" s="48"/>
      <c r="R59" s="48"/>
      <c r="S59" s="48"/>
      <c r="T59" s="52"/>
      <c r="U59" s="52"/>
      <c r="V59" s="52" t="s">
        <v>83</v>
      </c>
      <c r="W59" s="53"/>
      <c r="X59" s="49"/>
    </row>
    <row r="60" spans="1:37" ht="12.75">
      <c r="A60" s="1">
        <v>16</v>
      </c>
      <c r="B60" s="2" t="s">
        <v>72</v>
      </c>
      <c r="C60" s="3" t="s">
        <v>165</v>
      </c>
      <c r="D60" s="4" t="s">
        <v>166</v>
      </c>
      <c r="E60" s="5">
        <v>27.2</v>
      </c>
      <c r="F60" s="6" t="s">
        <v>91</v>
      </c>
      <c r="H60" s="7">
        <f aca="true" t="shared" si="7" ref="H60:H62">ROUND(E60*G60,2)</f>
        <v>0</v>
      </c>
      <c r="J60" s="7">
        <f aca="true" t="shared" si="8" ref="J60:J62">ROUND(E60*G60,2)</f>
        <v>0</v>
      </c>
      <c r="L60" s="8">
        <f aca="true" t="shared" si="9" ref="L60:L62">E60*K60</f>
        <v>0</v>
      </c>
      <c r="N60" s="5">
        <f aca="true" t="shared" si="10" ref="N60:N62">E60*M60</f>
        <v>0</v>
      </c>
      <c r="P60" s="6" t="s">
        <v>76</v>
      </c>
      <c r="V60" s="9" t="s">
        <v>77</v>
      </c>
      <c r="X60" s="3" t="s">
        <v>165</v>
      </c>
      <c r="Y60" s="3" t="s">
        <v>167</v>
      </c>
      <c r="Z60" s="6" t="s">
        <v>79</v>
      </c>
      <c r="AJ60" s="11" t="s">
        <v>80</v>
      </c>
      <c r="AK60" s="11" t="s">
        <v>81</v>
      </c>
    </row>
    <row r="61" spans="1:37" ht="12.75">
      <c r="A61" s="1">
        <v>17</v>
      </c>
      <c r="B61" s="2" t="s">
        <v>72</v>
      </c>
      <c r="C61" s="3" t="s">
        <v>168</v>
      </c>
      <c r="D61" s="4" t="s">
        <v>169</v>
      </c>
      <c r="E61" s="5">
        <v>17.759</v>
      </c>
      <c r="F61" s="6" t="s">
        <v>170</v>
      </c>
      <c r="H61" s="7">
        <f t="shared" si="7"/>
        <v>0</v>
      </c>
      <c r="J61" s="7">
        <f t="shared" si="8"/>
        <v>0</v>
      </c>
      <c r="L61" s="8">
        <f t="shared" si="9"/>
        <v>0</v>
      </c>
      <c r="N61" s="5">
        <f t="shared" si="10"/>
        <v>0</v>
      </c>
      <c r="P61" s="6" t="s">
        <v>144</v>
      </c>
      <c r="V61" s="9" t="s">
        <v>77</v>
      </c>
      <c r="X61" s="3" t="s">
        <v>168</v>
      </c>
      <c r="Y61" s="3" t="s">
        <v>171</v>
      </c>
      <c r="Z61" s="6" t="s">
        <v>79</v>
      </c>
      <c r="AJ61" s="11" t="s">
        <v>80</v>
      </c>
      <c r="AK61" s="11" t="s">
        <v>81</v>
      </c>
    </row>
    <row r="62" spans="1:37" ht="12.75">
      <c r="A62" s="1">
        <v>18</v>
      </c>
      <c r="B62" s="2" t="s">
        <v>172</v>
      </c>
      <c r="C62" s="3" t="s">
        <v>173</v>
      </c>
      <c r="D62" s="4" t="s">
        <v>174</v>
      </c>
      <c r="E62" s="5">
        <v>124.313</v>
      </c>
      <c r="F62" s="6" t="s">
        <v>170</v>
      </c>
      <c r="H62" s="7">
        <f t="shared" si="7"/>
        <v>0</v>
      </c>
      <c r="J62" s="7">
        <f t="shared" si="8"/>
        <v>0</v>
      </c>
      <c r="L62" s="8">
        <f t="shared" si="9"/>
        <v>0</v>
      </c>
      <c r="N62" s="5">
        <f t="shared" si="10"/>
        <v>0</v>
      </c>
      <c r="P62" s="6" t="s">
        <v>144</v>
      </c>
      <c r="V62" s="9" t="s">
        <v>77</v>
      </c>
      <c r="X62" s="3" t="s">
        <v>173</v>
      </c>
      <c r="Y62" s="3" t="s">
        <v>175</v>
      </c>
      <c r="Z62" s="6" t="s">
        <v>79</v>
      </c>
      <c r="AJ62" s="11" t="s">
        <v>80</v>
      </c>
      <c r="AK62" s="11" t="s">
        <v>81</v>
      </c>
    </row>
    <row r="63" spans="4:24" ht="12.75">
      <c r="D63" s="47" t="s">
        <v>176</v>
      </c>
      <c r="E63" s="48"/>
      <c r="F63" s="49"/>
      <c r="G63" s="50"/>
      <c r="H63" s="50"/>
      <c r="I63" s="50"/>
      <c r="J63" s="50"/>
      <c r="K63" s="51"/>
      <c r="L63" s="51"/>
      <c r="M63" s="48"/>
      <c r="N63" s="48"/>
      <c r="O63" s="49"/>
      <c r="P63" s="49"/>
      <c r="Q63" s="48"/>
      <c r="R63" s="48"/>
      <c r="S63" s="48"/>
      <c r="T63" s="52"/>
      <c r="U63" s="52"/>
      <c r="V63" s="52" t="s">
        <v>83</v>
      </c>
      <c r="W63" s="53"/>
      <c r="X63" s="49"/>
    </row>
    <row r="64" spans="1:37" ht="12.75">
      <c r="A64" s="1">
        <v>19</v>
      </c>
      <c r="B64" s="2" t="s">
        <v>172</v>
      </c>
      <c r="C64" s="3" t="s">
        <v>177</v>
      </c>
      <c r="D64" s="4" t="s">
        <v>178</v>
      </c>
      <c r="E64" s="5">
        <v>17.759</v>
      </c>
      <c r="F64" s="6" t="s">
        <v>170</v>
      </c>
      <c r="H64" s="7">
        <f aca="true" t="shared" si="11" ref="H64:H67">ROUND(E64*G64,2)</f>
        <v>0</v>
      </c>
      <c r="J64" s="7">
        <f aca="true" t="shared" si="12" ref="J64:J67">ROUND(E64*G64,2)</f>
        <v>0</v>
      </c>
      <c r="L64" s="8">
        <f aca="true" t="shared" si="13" ref="L64:L67">E64*K64</f>
        <v>0</v>
      </c>
      <c r="N64" s="5">
        <f aca="true" t="shared" si="14" ref="N64:N67">E64*M64</f>
        <v>0</v>
      </c>
      <c r="P64" s="6" t="s">
        <v>144</v>
      </c>
      <c r="V64" s="9" t="s">
        <v>77</v>
      </c>
      <c r="X64" s="3" t="s">
        <v>177</v>
      </c>
      <c r="Y64" s="3" t="s">
        <v>179</v>
      </c>
      <c r="Z64" s="6" t="s">
        <v>79</v>
      </c>
      <c r="AJ64" s="11" t="s">
        <v>80</v>
      </c>
      <c r="AK64" s="11" t="s">
        <v>81</v>
      </c>
    </row>
    <row r="65" spans="1:37" ht="25.5">
      <c r="A65" s="1">
        <v>20</v>
      </c>
      <c r="B65" s="2" t="s">
        <v>84</v>
      </c>
      <c r="C65" s="3" t="s">
        <v>180</v>
      </c>
      <c r="D65" s="4" t="s">
        <v>181</v>
      </c>
      <c r="E65" s="5">
        <v>17.759</v>
      </c>
      <c r="F65" s="6" t="s">
        <v>170</v>
      </c>
      <c r="H65" s="7">
        <f t="shared" si="11"/>
        <v>0</v>
      </c>
      <c r="J65" s="7">
        <f t="shared" si="12"/>
        <v>0</v>
      </c>
      <c r="L65" s="8">
        <f t="shared" si="13"/>
        <v>0</v>
      </c>
      <c r="N65" s="5">
        <f t="shared" si="14"/>
        <v>0</v>
      </c>
      <c r="P65" s="6" t="s">
        <v>144</v>
      </c>
      <c r="V65" s="9" t="s">
        <v>77</v>
      </c>
      <c r="X65" s="3" t="s">
        <v>180</v>
      </c>
      <c r="Y65" s="3" t="s">
        <v>182</v>
      </c>
      <c r="Z65" s="6" t="s">
        <v>79</v>
      </c>
      <c r="AJ65" s="11" t="s">
        <v>80</v>
      </c>
      <c r="AK65" s="11" t="s">
        <v>81</v>
      </c>
    </row>
    <row r="66" spans="1:37" ht="12.75">
      <c r="A66" s="1">
        <v>21</v>
      </c>
      <c r="B66" s="2" t="s">
        <v>72</v>
      </c>
      <c r="C66" s="3" t="s">
        <v>183</v>
      </c>
      <c r="D66" s="4" t="s">
        <v>184</v>
      </c>
      <c r="E66" s="5">
        <v>19.985</v>
      </c>
      <c r="F66" s="6" t="s">
        <v>170</v>
      </c>
      <c r="H66" s="7">
        <f t="shared" si="11"/>
        <v>0</v>
      </c>
      <c r="J66" s="7">
        <f t="shared" si="12"/>
        <v>0</v>
      </c>
      <c r="L66" s="8">
        <f t="shared" si="13"/>
        <v>0</v>
      </c>
      <c r="N66" s="5">
        <f t="shared" si="14"/>
        <v>0</v>
      </c>
      <c r="P66" s="6" t="s">
        <v>144</v>
      </c>
      <c r="V66" s="9" t="s">
        <v>77</v>
      </c>
      <c r="X66" s="3" t="s">
        <v>183</v>
      </c>
      <c r="Y66" s="3" t="s">
        <v>185</v>
      </c>
      <c r="Z66" s="6" t="s">
        <v>138</v>
      </c>
      <c r="AJ66" s="11" t="s">
        <v>80</v>
      </c>
      <c r="AK66" s="11" t="s">
        <v>81</v>
      </c>
    </row>
    <row r="67" spans="1:37" ht="12.75">
      <c r="A67" s="1">
        <v>22</v>
      </c>
      <c r="B67" s="2" t="s">
        <v>186</v>
      </c>
      <c r="C67" s="3" t="s">
        <v>187</v>
      </c>
      <c r="D67" s="4" t="s">
        <v>188</v>
      </c>
      <c r="E67" s="5">
        <v>30</v>
      </c>
      <c r="F67" s="6" t="s">
        <v>189</v>
      </c>
      <c r="H67" s="7">
        <f t="shared" si="11"/>
        <v>0</v>
      </c>
      <c r="J67" s="7">
        <f t="shared" si="12"/>
        <v>0</v>
      </c>
      <c r="L67" s="8">
        <f t="shared" si="13"/>
        <v>0</v>
      </c>
      <c r="N67" s="5">
        <f t="shared" si="14"/>
        <v>0</v>
      </c>
      <c r="P67" s="6" t="s">
        <v>144</v>
      </c>
      <c r="V67" s="9" t="s">
        <v>77</v>
      </c>
      <c r="X67" s="3" t="s">
        <v>187</v>
      </c>
      <c r="Y67" s="3" t="s">
        <v>190</v>
      </c>
      <c r="Z67" s="6" t="s">
        <v>191</v>
      </c>
      <c r="AJ67" s="11" t="s">
        <v>80</v>
      </c>
      <c r="AK67" s="11" t="s">
        <v>81</v>
      </c>
    </row>
    <row r="68" spans="4:24" ht="12.75">
      <c r="D68" s="47" t="s">
        <v>192</v>
      </c>
      <c r="E68" s="48"/>
      <c r="F68" s="49"/>
      <c r="G68" s="50"/>
      <c r="H68" s="50"/>
      <c r="I68" s="50"/>
      <c r="J68" s="50"/>
      <c r="K68" s="51"/>
      <c r="L68" s="51"/>
      <c r="M68" s="48"/>
      <c r="N68" s="48"/>
      <c r="O68" s="49"/>
      <c r="P68" s="49"/>
      <c r="Q68" s="48"/>
      <c r="R68" s="48"/>
      <c r="S68" s="48"/>
      <c r="T68" s="52"/>
      <c r="U68" s="52"/>
      <c r="V68" s="52" t="s">
        <v>83</v>
      </c>
      <c r="W68" s="53"/>
      <c r="X68" s="49"/>
    </row>
    <row r="69" spans="4:24" ht="12.75">
      <c r="D69" s="47" t="s">
        <v>193</v>
      </c>
      <c r="E69" s="48"/>
      <c r="F69" s="49"/>
      <c r="G69" s="50"/>
      <c r="H69" s="50"/>
      <c r="I69" s="50"/>
      <c r="J69" s="50"/>
      <c r="K69" s="51"/>
      <c r="L69" s="51"/>
      <c r="M69" s="48"/>
      <c r="N69" s="48"/>
      <c r="O69" s="49"/>
      <c r="P69" s="49"/>
      <c r="Q69" s="48"/>
      <c r="R69" s="48"/>
      <c r="S69" s="48"/>
      <c r="T69" s="52"/>
      <c r="U69" s="52"/>
      <c r="V69" s="52" t="s">
        <v>83</v>
      </c>
      <c r="W69" s="53"/>
      <c r="X69" s="49"/>
    </row>
    <row r="70" spans="1:37" ht="12.75">
      <c r="A70" s="1">
        <v>23</v>
      </c>
      <c r="B70" s="2" t="s">
        <v>139</v>
      </c>
      <c r="C70" s="3" t="s">
        <v>194</v>
      </c>
      <c r="D70" s="4" t="s">
        <v>195</v>
      </c>
      <c r="E70" s="5">
        <v>70</v>
      </c>
      <c r="F70" s="6" t="s">
        <v>11</v>
      </c>
      <c r="I70" s="7">
        <f>ROUND(E70*G70,2)</f>
        <v>0</v>
      </c>
      <c r="J70" s="7">
        <f>ROUND(E70*G70,2)</f>
        <v>0</v>
      </c>
      <c r="L70" s="8">
        <f>E70*K70</f>
        <v>0</v>
      </c>
      <c r="N70" s="5">
        <f>E70*M70</f>
        <v>0</v>
      </c>
      <c r="P70" s="6" t="s">
        <v>144</v>
      </c>
      <c r="V70" s="9" t="s">
        <v>142</v>
      </c>
      <c r="X70" s="3" t="s">
        <v>194</v>
      </c>
      <c r="Y70" s="3" t="s">
        <v>194</v>
      </c>
      <c r="Z70" s="6" t="s">
        <v>143</v>
      </c>
      <c r="AA70" s="3" t="s">
        <v>144</v>
      </c>
      <c r="AJ70" s="11" t="s">
        <v>145</v>
      </c>
      <c r="AK70" s="11" t="s">
        <v>81</v>
      </c>
    </row>
    <row r="71" spans="4:24" ht="12.75">
      <c r="D71" s="47" t="s">
        <v>196</v>
      </c>
      <c r="E71" s="48"/>
      <c r="F71" s="49"/>
      <c r="G71" s="50"/>
      <c r="H71" s="50"/>
      <c r="I71" s="50"/>
      <c r="J71" s="50"/>
      <c r="K71" s="51"/>
      <c r="L71" s="51"/>
      <c r="M71" s="48"/>
      <c r="N71" s="48"/>
      <c r="O71" s="49"/>
      <c r="P71" s="49"/>
      <c r="Q71" s="48"/>
      <c r="R71" s="48"/>
      <c r="S71" s="48"/>
      <c r="T71" s="52"/>
      <c r="U71" s="52"/>
      <c r="V71" s="52" t="s">
        <v>83</v>
      </c>
      <c r="W71" s="53"/>
      <c r="X71" s="49"/>
    </row>
    <row r="72" spans="4:23" ht="12.75">
      <c r="D72" s="54" t="s">
        <v>197</v>
      </c>
      <c r="E72" s="55">
        <f>J72</f>
        <v>0</v>
      </c>
      <c r="H72" s="55">
        <f>SUM(H51:H71)</f>
        <v>0</v>
      </c>
      <c r="I72" s="55">
        <f>SUM(I51:I71)</f>
        <v>0</v>
      </c>
      <c r="J72" s="55">
        <f>SUM(J51:J71)</f>
        <v>0</v>
      </c>
      <c r="L72" s="56">
        <f>SUM(L51:L71)</f>
        <v>10.677377</v>
      </c>
      <c r="N72" s="57">
        <f>SUM(N51:N71)</f>
        <v>2.6312</v>
      </c>
      <c r="W72" s="10">
        <f>SUM(W51:W71)</f>
        <v>0</v>
      </c>
    </row>
    <row r="74" spans="4:23" ht="12.75">
      <c r="D74" s="54" t="s">
        <v>198</v>
      </c>
      <c r="E74" s="55">
        <f>J74</f>
        <v>0</v>
      </c>
      <c r="H74" s="55">
        <f>+H21+H32+H40+H49+H72</f>
        <v>0</v>
      </c>
      <c r="I74" s="55">
        <f>+I21+I32+I40+I49+I72</f>
        <v>0</v>
      </c>
      <c r="J74" s="55">
        <f>+J21+J32+J40+J49+J72</f>
        <v>0</v>
      </c>
      <c r="L74" s="56">
        <f>+L21+L32+L40+L49+L72</f>
        <v>19.98476236</v>
      </c>
      <c r="N74" s="57">
        <f>+N21+N32+N40+N49+N72</f>
        <v>17.75876</v>
      </c>
      <c r="W74" s="10">
        <f>+W21+W32+W40+W49+W72</f>
        <v>0</v>
      </c>
    </row>
    <row r="76" spans="4:23" ht="12.75">
      <c r="D76" s="58" t="s">
        <v>199</v>
      </c>
      <c r="E76" s="55">
        <f>J76</f>
        <v>0</v>
      </c>
      <c r="H76" s="55">
        <f>+H74</f>
        <v>0</v>
      </c>
      <c r="I76" s="55">
        <f>+I74</f>
        <v>0</v>
      </c>
      <c r="J76" s="55">
        <f>+J74</f>
        <v>0</v>
      </c>
      <c r="L76" s="56">
        <f>+L74</f>
        <v>19.98476236</v>
      </c>
      <c r="N76" s="57">
        <f>+N74</f>
        <v>17.75876</v>
      </c>
      <c r="W76" s="10">
        <f>+W74</f>
        <v>0</v>
      </c>
    </row>
  </sheetData>
  <sheetProtection selectLockedCells="1" selectUnlockedCells="1"/>
  <mergeCells count="2">
    <mergeCell ref="K9:L9"/>
    <mergeCell ref="M9:N9"/>
  </mergeCells>
  <printOptions horizontalCentered="1"/>
  <pageMargins left="0.39305555555555555" right="0.3541666666666667" top="0.6291666666666667" bottom="0.5902777777777778" header="0.5118055555555555" footer="0.3541666666666667"/>
  <pageSetup horizontalDpi="300" verticalDpi="300" orientation="portrait" paperSize="9"/>
  <headerFooter alignWithMargins="0">
    <oddFooter>&amp;R&amp;"Arial Narrow,Bežné"&amp;8Strana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showGridLines="0" workbookViewId="0" topLeftCell="A1">
      <selection activeCell="A1" sqref="A1"/>
    </sheetView>
  </sheetViews>
  <sheetFormatPr defaultColWidth="8.00390625" defaultRowHeight="12.75"/>
  <cols>
    <col min="1" max="1" width="15.7109375" style="59" customWidth="1"/>
    <col min="2" max="3" width="45.7109375" style="59" customWidth="1"/>
    <col min="4" max="4" width="11.28125" style="60" customWidth="1"/>
    <col min="5" max="16384" width="9.140625" style="11" customWidth="1"/>
  </cols>
  <sheetData>
    <row r="1" spans="1:4" ht="12.75">
      <c r="A1" s="61" t="s">
        <v>0</v>
      </c>
      <c r="B1" s="62"/>
      <c r="C1" s="62"/>
      <c r="D1" s="63" t="s">
        <v>200</v>
      </c>
    </row>
    <row r="2" spans="1:4" ht="12.75">
      <c r="A2" s="61" t="s">
        <v>7</v>
      </c>
      <c r="B2" s="62"/>
      <c r="C2" s="62"/>
      <c r="D2" s="63" t="s">
        <v>8</v>
      </c>
    </row>
    <row r="3" spans="1:4" ht="12.75">
      <c r="A3" s="61" t="s">
        <v>12</v>
      </c>
      <c r="B3" s="62"/>
      <c r="C3" s="62"/>
      <c r="D3" s="63" t="s">
        <v>201</v>
      </c>
    </row>
    <row r="4" spans="1:4" ht="12.75">
      <c r="A4" s="62"/>
      <c r="B4" s="62"/>
      <c r="C4" s="62"/>
      <c r="D4" s="62"/>
    </row>
    <row r="5" spans="1:4" ht="12.75">
      <c r="A5" s="61" t="s">
        <v>20</v>
      </c>
      <c r="B5" s="62"/>
      <c r="C5" s="62"/>
      <c r="D5" s="62"/>
    </row>
    <row r="6" spans="1:4" ht="12.75">
      <c r="A6" s="61"/>
      <c r="B6" s="62"/>
      <c r="C6" s="62"/>
      <c r="D6" s="62"/>
    </row>
    <row r="7" spans="1:4" ht="12.75">
      <c r="A7" s="61"/>
      <c r="B7" s="62"/>
      <c r="C7" s="62"/>
      <c r="D7" s="62"/>
    </row>
    <row r="8" spans="1:4" ht="12.75">
      <c r="A8" s="11" t="s">
        <v>202</v>
      </c>
      <c r="B8" s="64"/>
      <c r="C8" s="65"/>
      <c r="D8" s="66"/>
    </row>
    <row r="9" spans="1:6" ht="12.75">
      <c r="A9" s="67" t="s">
        <v>203</v>
      </c>
      <c r="B9" s="67" t="s">
        <v>204</v>
      </c>
      <c r="C9" s="67" t="s">
        <v>205</v>
      </c>
      <c r="D9" s="68" t="s">
        <v>206</v>
      </c>
      <c r="F9" s="11" t="s">
        <v>207</v>
      </c>
    </row>
    <row r="10" spans="1:4" ht="12.75">
      <c r="A10" s="69"/>
      <c r="B10" s="69"/>
      <c r="C10" s="70"/>
      <c r="D10" s="71"/>
    </row>
  </sheetData>
  <sheetProtection selectLockedCells="1" selectUnlockedCells="1"/>
  <printOptions horizontalCentered="1"/>
  <pageMargins left="0.39305555555555555" right="0.3541666666666667" top="0.6291666666666667" bottom="0.5902777777777778" header="0.5118055555555555" footer="0.3541666666666667"/>
  <pageSetup horizontalDpi="300" verticalDpi="300" orientation="landscape" paperSize="9"/>
  <headerFooter alignWithMargins="0">
    <oddFooter>&amp;R&amp;"Arial Narrow,Bežné"&amp;8Strana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JaroM</dc:creator>
  <cp:keywords/>
  <dc:description/>
  <cp:lastModifiedBy>uzivatel</cp:lastModifiedBy>
  <cp:lastPrinted>2016-04-18T11:45:00Z</cp:lastPrinted>
  <dcterms:created xsi:type="dcterms:W3CDTF">1999-04-06T07:39:00Z</dcterms:created>
  <dcterms:modified xsi:type="dcterms:W3CDTF">2021-06-01T08:19:18Z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1033-11.2.0.8339</vt:lpwstr>
  </property>
</Properties>
</file>